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2 -ТЭО'!$A$1:$AR$37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AO29" i="6" l="1"/>
  <c r="AK29" i="6"/>
  <c r="AG29" i="6"/>
  <c r="AC29" i="6"/>
  <c r="Y29" i="6"/>
  <c r="U29" i="6"/>
  <c r="Q29" i="6"/>
  <c r="M29" i="6"/>
  <c r="I29" i="6"/>
  <c r="G29" i="6"/>
  <c r="E29" i="6" s="1"/>
  <c r="AO30" i="6"/>
  <c r="AK30" i="6"/>
  <c r="AG30" i="6"/>
  <c r="AC30" i="6"/>
  <c r="Y30" i="6"/>
  <c r="U30" i="6"/>
  <c r="Q30" i="6"/>
  <c r="M30" i="6"/>
  <c r="I30" i="6"/>
  <c r="G30" i="6"/>
  <c r="E30" i="6" s="1"/>
  <c r="AO31" i="6"/>
  <c r="AK31" i="6"/>
  <c r="AG31" i="6"/>
  <c r="AC31" i="6"/>
  <c r="Y31" i="6"/>
  <c r="U31" i="6"/>
  <c r="Q31" i="6"/>
  <c r="M31" i="6"/>
  <c r="I31" i="6"/>
  <c r="G31" i="6"/>
  <c r="E31" i="6" s="1"/>
  <c r="F36" i="6"/>
  <c r="H36" i="6"/>
  <c r="J36" i="6"/>
  <c r="K36" i="6"/>
  <c r="L36" i="6"/>
  <c r="N36" i="6"/>
  <c r="O36" i="6"/>
  <c r="P36" i="6"/>
  <c r="R36" i="6"/>
  <c r="S36" i="6"/>
  <c r="T36" i="6"/>
  <c r="V36" i="6"/>
  <c r="W36" i="6"/>
  <c r="X36" i="6"/>
  <c r="Z36" i="6"/>
  <c r="AA36" i="6"/>
  <c r="AB36" i="6"/>
  <c r="AD36" i="6"/>
  <c r="AE36" i="6"/>
  <c r="AF36" i="6"/>
  <c r="AH36" i="6"/>
  <c r="AI36" i="6"/>
  <c r="AJ36" i="6"/>
  <c r="AL36" i="6"/>
  <c r="AM36" i="6"/>
  <c r="AN36" i="6"/>
  <c r="AP36" i="6"/>
  <c r="AQ36" i="6"/>
  <c r="AR36" i="6"/>
  <c r="K32" i="6"/>
  <c r="F32" i="6" l="1"/>
  <c r="H32" i="6"/>
  <c r="J32" i="6"/>
  <c r="L32" i="6"/>
  <c r="N32" i="6"/>
  <c r="O32" i="6"/>
  <c r="P32" i="6"/>
  <c r="R32" i="6"/>
  <c r="S32" i="6"/>
  <c r="T32" i="6"/>
  <c r="V32" i="6"/>
  <c r="W32" i="6"/>
  <c r="X32" i="6"/>
  <c r="Z32" i="6"/>
  <c r="AA32" i="6"/>
  <c r="AB32" i="6"/>
  <c r="AD32" i="6"/>
  <c r="AE32" i="6"/>
  <c r="AF32" i="6"/>
  <c r="AH32" i="6"/>
  <c r="AI32" i="6"/>
  <c r="AJ32" i="6"/>
  <c r="AL32" i="6"/>
  <c r="AM32" i="6"/>
  <c r="AN32" i="6"/>
  <c r="AP32" i="6"/>
  <c r="AQ32" i="6"/>
  <c r="AR32" i="6"/>
  <c r="AO35" i="6"/>
  <c r="AK35" i="6"/>
  <c r="AG35" i="6"/>
  <c r="AC35" i="6"/>
  <c r="Y35" i="6"/>
  <c r="U35" i="6"/>
  <c r="Q35" i="6"/>
  <c r="M35" i="6"/>
  <c r="I35" i="6"/>
  <c r="G35" i="6"/>
  <c r="E35" i="6"/>
  <c r="AO28" i="6"/>
  <c r="AK28" i="6"/>
  <c r="AG28" i="6"/>
  <c r="AC28" i="6"/>
  <c r="Y28" i="6"/>
  <c r="U28" i="6"/>
  <c r="Q28" i="6"/>
  <c r="M28" i="6"/>
  <c r="I28" i="6"/>
  <c r="G28" i="6"/>
  <c r="E28" i="6" s="1"/>
  <c r="AO37" i="6" l="1"/>
  <c r="AO36" i="6" s="1"/>
  <c r="AK37" i="6"/>
  <c r="AK36" i="6" s="1"/>
  <c r="AG37" i="6"/>
  <c r="AG36" i="6" s="1"/>
  <c r="AC37" i="6"/>
  <c r="AC36" i="6" s="1"/>
  <c r="Y37" i="6"/>
  <c r="Y36" i="6" s="1"/>
  <c r="U37" i="6"/>
  <c r="U36" i="6" s="1"/>
  <c r="Q37" i="6"/>
  <c r="Q36" i="6" s="1"/>
  <c r="M37" i="6"/>
  <c r="M36" i="6" s="1"/>
  <c r="I37" i="6"/>
  <c r="I36" i="6" s="1"/>
  <c r="G37" i="6"/>
  <c r="AO34" i="6"/>
  <c r="AK34" i="6"/>
  <c r="AG34" i="6"/>
  <c r="AC34" i="6"/>
  <c r="Y34" i="6"/>
  <c r="U34" i="6"/>
  <c r="Q34" i="6"/>
  <c r="M34" i="6"/>
  <c r="I34" i="6"/>
  <c r="G34" i="6"/>
  <c r="E34" i="6"/>
  <c r="AO33" i="6"/>
  <c r="AO32" i="6" s="1"/>
  <c r="AK33" i="6"/>
  <c r="AK32" i="6" s="1"/>
  <c r="AG33" i="6"/>
  <c r="AC33" i="6"/>
  <c r="Y33" i="6"/>
  <c r="Y32" i="6" s="1"/>
  <c r="U33" i="6"/>
  <c r="U32" i="6" s="1"/>
  <c r="Q33" i="6"/>
  <c r="M33" i="6"/>
  <c r="I33" i="6"/>
  <c r="I32" i="6" s="1"/>
  <c r="G33" i="6"/>
  <c r="Q32" i="6" l="1"/>
  <c r="AG32" i="6"/>
  <c r="E37" i="6"/>
  <c r="E36" i="6" s="1"/>
  <c r="G36" i="6"/>
  <c r="M32" i="6"/>
  <c r="AC32" i="6"/>
  <c r="E33" i="6"/>
  <c r="E32" i="6" s="1"/>
  <c r="G32" i="6"/>
  <c r="J15" i="6"/>
  <c r="J14" i="6" s="1"/>
  <c r="K15" i="6"/>
  <c r="K14" i="6" s="1"/>
  <c r="L15" i="6"/>
  <c r="L14" i="6" s="1"/>
  <c r="N15" i="6"/>
  <c r="N14" i="6" s="1"/>
  <c r="O15" i="6"/>
  <c r="O14" i="6" s="1"/>
  <c r="P15" i="6"/>
  <c r="P14" i="6" s="1"/>
  <c r="R15" i="6"/>
  <c r="R14" i="6" s="1"/>
  <c r="S15" i="6"/>
  <c r="S14" i="6" s="1"/>
  <c r="T15" i="6"/>
  <c r="T14" i="6" s="1"/>
  <c r="V15" i="6"/>
  <c r="V14" i="6" s="1"/>
  <c r="W15" i="6"/>
  <c r="W14" i="6" s="1"/>
  <c r="X15" i="6"/>
  <c r="X14" i="6" s="1"/>
  <c r="Z15" i="6"/>
  <c r="Z14" i="6" s="1"/>
  <c r="AA15" i="6"/>
  <c r="AA14" i="6" s="1"/>
  <c r="AB15" i="6"/>
  <c r="AB14" i="6" s="1"/>
  <c r="AD15" i="6"/>
  <c r="AD14" i="6" s="1"/>
  <c r="AE15" i="6"/>
  <c r="AE14" i="6" s="1"/>
  <c r="AF15" i="6"/>
  <c r="AF14" i="6" s="1"/>
  <c r="AH15" i="6"/>
  <c r="AH14" i="6" s="1"/>
  <c r="AI15" i="6"/>
  <c r="AI14" i="6" s="1"/>
  <c r="AJ15" i="6"/>
  <c r="AJ14" i="6" s="1"/>
  <c r="AL15" i="6"/>
  <c r="AL14" i="6" s="1"/>
  <c r="AM15" i="6"/>
  <c r="AM14" i="6" s="1"/>
  <c r="AN15" i="6"/>
  <c r="AN14" i="6" s="1"/>
  <c r="AP15" i="6"/>
  <c r="AP14" i="6" s="1"/>
  <c r="AQ15" i="6"/>
  <c r="AQ14" i="6" s="1"/>
  <c r="AR15" i="6"/>
  <c r="AR14" i="6" s="1"/>
  <c r="F15" i="6"/>
  <c r="F14" i="6" s="1"/>
  <c r="H15" i="6"/>
  <c r="H14" i="6" s="1"/>
  <c r="AO27" i="6"/>
  <c r="AK27" i="6"/>
  <c r="AG27" i="6"/>
  <c r="AC27" i="6"/>
  <c r="Y27" i="6"/>
  <c r="U27" i="6"/>
  <c r="Q27" i="6"/>
  <c r="M27" i="6"/>
  <c r="I27" i="6"/>
  <c r="G27" i="6"/>
  <c r="E27" i="6" s="1"/>
  <c r="F11" i="6" l="1"/>
  <c r="F12" i="6"/>
  <c r="F13" i="6"/>
  <c r="J10" i="6"/>
  <c r="J9" i="6" s="1"/>
  <c r="L10" i="6"/>
  <c r="L9" i="6" s="1"/>
  <c r="N10" i="6"/>
  <c r="N9" i="6" s="1"/>
  <c r="O10" i="6"/>
  <c r="O9" i="6" s="1"/>
  <c r="P10" i="6"/>
  <c r="P9" i="6" s="1"/>
  <c r="R10" i="6"/>
  <c r="R9" i="6" s="1"/>
  <c r="S10" i="6"/>
  <c r="S9" i="6" s="1"/>
  <c r="T10" i="6"/>
  <c r="T9" i="6" s="1"/>
  <c r="V10" i="6"/>
  <c r="V9" i="6" s="1"/>
  <c r="W10" i="6"/>
  <c r="W9" i="6" s="1"/>
  <c r="X10" i="6"/>
  <c r="X9" i="6" s="1"/>
  <c r="Z10" i="6"/>
  <c r="Z9" i="6" s="1"/>
  <c r="AB10" i="6"/>
  <c r="AB9" i="6" s="1"/>
  <c r="AD10" i="6"/>
  <c r="AD9" i="6" s="1"/>
  <c r="AE10" i="6"/>
  <c r="AE9" i="6" s="1"/>
  <c r="AF10" i="6"/>
  <c r="AF9" i="6" s="1"/>
  <c r="AH10" i="6"/>
  <c r="AH9" i="6" s="1"/>
  <c r="AI10" i="6"/>
  <c r="AI9" i="6" s="1"/>
  <c r="AJ10" i="6"/>
  <c r="AJ9" i="6" s="1"/>
  <c r="AL10" i="6"/>
  <c r="AL9" i="6" s="1"/>
  <c r="AM10" i="6"/>
  <c r="AM9" i="6" s="1"/>
  <c r="AN10" i="6"/>
  <c r="AN9" i="6" s="1"/>
  <c r="AP10" i="6"/>
  <c r="AP9" i="6" s="1"/>
  <c r="AQ10" i="6"/>
  <c r="AQ9" i="6" s="1"/>
  <c r="AR10" i="6"/>
  <c r="AR9" i="6" s="1"/>
  <c r="AA10" i="6" l="1"/>
  <c r="AA9" i="6" s="1"/>
  <c r="G17" i="6" l="1"/>
  <c r="E17" i="6" s="1"/>
  <c r="G18" i="6"/>
  <c r="G19" i="6"/>
  <c r="E19" i="6" s="1"/>
  <c r="G20" i="6"/>
  <c r="E20" i="6" s="1"/>
  <c r="G21" i="6"/>
  <c r="E21" i="6" s="1"/>
  <c r="G22" i="6"/>
  <c r="E22" i="6" s="1"/>
  <c r="G23" i="6"/>
  <c r="E23" i="6" s="1"/>
  <c r="G24" i="6"/>
  <c r="E24" i="6" s="1"/>
  <c r="G25" i="6"/>
  <c r="E25" i="6" s="1"/>
  <c r="G26" i="6"/>
  <c r="E26" i="6" s="1"/>
  <c r="G16" i="6"/>
  <c r="I17" i="6"/>
  <c r="M17" i="6"/>
  <c r="Q17" i="6"/>
  <c r="U17" i="6"/>
  <c r="Y17" i="6"/>
  <c r="AC17" i="6"/>
  <c r="AG17" i="6"/>
  <c r="AK17" i="6"/>
  <c r="AO17" i="6"/>
  <c r="I18" i="6"/>
  <c r="M18" i="6"/>
  <c r="Q18" i="6"/>
  <c r="U18" i="6"/>
  <c r="Y18" i="6"/>
  <c r="AC18" i="6"/>
  <c r="AG18" i="6"/>
  <c r="AK18" i="6"/>
  <c r="AO18" i="6"/>
  <c r="I19" i="6"/>
  <c r="M19" i="6"/>
  <c r="Q19" i="6"/>
  <c r="U19" i="6"/>
  <c r="Y19" i="6"/>
  <c r="AC19" i="6"/>
  <c r="AG19" i="6"/>
  <c r="AK19" i="6"/>
  <c r="AO19" i="6"/>
  <c r="I20" i="6"/>
  <c r="M20" i="6"/>
  <c r="Q20" i="6"/>
  <c r="U20" i="6"/>
  <c r="Y20" i="6"/>
  <c r="AC20" i="6"/>
  <c r="AG20" i="6"/>
  <c r="AK20" i="6"/>
  <c r="AO20" i="6"/>
  <c r="I21" i="6"/>
  <c r="M21" i="6"/>
  <c r="Q21" i="6"/>
  <c r="U21" i="6"/>
  <c r="Y21" i="6"/>
  <c r="AC21" i="6"/>
  <c r="AG21" i="6"/>
  <c r="AK21" i="6"/>
  <c r="AO21" i="6"/>
  <c r="I22" i="6"/>
  <c r="M22" i="6"/>
  <c r="Q22" i="6"/>
  <c r="U22" i="6"/>
  <c r="Y22" i="6"/>
  <c r="AC22" i="6"/>
  <c r="AG22" i="6"/>
  <c r="AK22" i="6"/>
  <c r="AO22" i="6"/>
  <c r="I23" i="6"/>
  <c r="M23" i="6"/>
  <c r="Q23" i="6"/>
  <c r="U23" i="6"/>
  <c r="Y23" i="6"/>
  <c r="AC23" i="6"/>
  <c r="AG23" i="6"/>
  <c r="AK23" i="6"/>
  <c r="AO23" i="6"/>
  <c r="I24" i="6"/>
  <c r="M24" i="6"/>
  <c r="Q24" i="6"/>
  <c r="U24" i="6"/>
  <c r="Y24" i="6"/>
  <c r="AC24" i="6"/>
  <c r="AG24" i="6"/>
  <c r="AK24" i="6"/>
  <c r="AO24" i="6"/>
  <c r="I25" i="6"/>
  <c r="M25" i="6"/>
  <c r="Q25" i="6"/>
  <c r="U25" i="6"/>
  <c r="Y25" i="6"/>
  <c r="AC25" i="6"/>
  <c r="AG25" i="6"/>
  <c r="AK25" i="6"/>
  <c r="AO25" i="6"/>
  <c r="I26" i="6"/>
  <c r="M26" i="6"/>
  <c r="Q26" i="6"/>
  <c r="U26" i="6"/>
  <c r="Y26" i="6"/>
  <c r="AC26" i="6"/>
  <c r="AG26" i="6"/>
  <c r="AK26" i="6"/>
  <c r="AO26" i="6"/>
  <c r="AO16" i="6"/>
  <c r="AK16" i="6"/>
  <c r="AG16" i="6"/>
  <c r="AC16" i="6"/>
  <c r="Y16" i="6"/>
  <c r="U16" i="6"/>
  <c r="Q16" i="6"/>
  <c r="M16" i="6"/>
  <c r="I16" i="6"/>
  <c r="Y11" i="6"/>
  <c r="G12" i="6"/>
  <c r="AO13" i="6"/>
  <c r="AO12" i="6"/>
  <c r="AK13" i="6"/>
  <c r="AK12" i="6"/>
  <c r="AG13" i="6"/>
  <c r="AG12" i="6"/>
  <c r="AO15" i="6" l="1"/>
  <c r="AO14" i="6" s="1"/>
  <c r="I15" i="6"/>
  <c r="I14" i="6" s="1"/>
  <c r="AK15" i="6"/>
  <c r="AG15" i="6"/>
  <c r="AG14" i="6" s="1"/>
  <c r="AC15" i="6"/>
  <c r="Y15" i="6"/>
  <c r="U15" i="6"/>
  <c r="Q15" i="6"/>
  <c r="Q14" i="6" s="1"/>
  <c r="M15" i="6"/>
  <c r="M14" i="6" s="1"/>
  <c r="G15" i="6"/>
  <c r="G14" i="6" s="1"/>
  <c r="AG10" i="6"/>
  <c r="AG9" i="6"/>
  <c r="AO10" i="6"/>
  <c r="AK10" i="6"/>
  <c r="E16" i="6"/>
  <c r="E18" i="6"/>
  <c r="AC14" i="6" l="1"/>
  <c r="E15" i="6"/>
  <c r="E14" i="6" s="1"/>
  <c r="U14" i="6"/>
  <c r="AK14" i="6"/>
  <c r="AK9" i="6" s="1"/>
  <c r="Y14" i="6"/>
  <c r="AO9" i="6"/>
  <c r="AC13" i="6"/>
  <c r="Y13" i="6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AC10" i="6" s="1"/>
  <c r="AC9" i="6" s="1"/>
  <c r="Y12" i="6"/>
  <c r="Y10" i="6" s="1"/>
  <c r="Y9" i="6" s="1"/>
  <c r="U12" i="6"/>
  <c r="Q12" i="6"/>
  <c r="M12" i="6"/>
  <c r="I12" i="6"/>
  <c r="E12" i="6"/>
  <c r="U11" i="6"/>
  <c r="Q11" i="6"/>
  <c r="M11" i="6"/>
  <c r="M10" i="6" l="1"/>
  <c r="M9" i="6" s="1"/>
  <c r="Q10" i="6"/>
  <c r="Q9" i="6" s="1"/>
  <c r="U10" i="6"/>
  <c r="U9" i="6" s="1"/>
  <c r="K10" i="6"/>
  <c r="K9" i="6" s="1"/>
  <c r="G11" i="6"/>
  <c r="G10" i="6" s="1"/>
  <c r="G9" i="6" s="1"/>
  <c r="I11" i="6"/>
  <c r="I13" i="6"/>
  <c r="E13" i="6" s="1"/>
  <c r="E11" i="6" l="1"/>
  <c r="E10" i="6" s="1"/>
  <c r="E9" i="6" s="1"/>
  <c r="F10" i="6"/>
  <c r="F9" i="6" s="1"/>
  <c r="I10" i="6"/>
  <c r="I9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<sst xmlns="http://schemas.openxmlformats.org/spreadsheetml/2006/main" count="378" uniqueCount="242">
  <si>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</si>
  <si>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</si>
  <si>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</si>
  <si>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</si>
  <si>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</si>
  <si>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</si>
  <si>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</si>
  <si>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</si>
  <si>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</si>
  <si>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</si>
  <si>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</si>
  <si>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</si>
  <si>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</si>
  <si>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</si>
  <si>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</si>
  <si>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</si>
  <si>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</si>
  <si>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</si>
  <si>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</si>
  <si>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</si>
  <si>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</si>
  <si>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</si>
  <si>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</si>
  <si>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</si>
  <si>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</si>
  <si>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</si>
  <si>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</si>
  <si>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</si>
  <si>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</si>
  <si>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</si>
  <si>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</si>
  <si>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</si>
  <si>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</si>
  <si>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</si>
  <si>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</si>
  <si>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</si>
  <si>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</si>
  <si>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</si>
  <si>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</si>
  <si>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</si>
  <si>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</si>
  <si>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</si>
  <si>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</si>
  <si>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</si>
  <si>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</si>
  <si>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</si>
  <si>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</si>
  <si>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</si>
  <si>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</si>
  <si>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</si>
  <si>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</si>
  <si>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</si>
  <si>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</si>
  <si>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</si>
  <si>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</si>
  <si>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</si>
  <si>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</si>
  <si>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</si>
  <si>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</si>
  <si>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</si>
  <si>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</si>
  <si>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</si>
  <si>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</si>
  <si>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</si>
  <si>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</si>
  <si>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</si>
  <si>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</si>
  <si>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</si>
  <si>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</si>
  <si>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</si>
  <si>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</si>
  <si>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</si>
  <si>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</si>
  <si>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</si>
  <si>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</si>
  <si>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</si>
  <si>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</si>
  <si>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</si>
  <si>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</si>
  <si>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</si>
  <si>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</si>
  <si>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</si>
  <si>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</si>
  <si>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</si>
  <si>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</si>
  <si>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</si>
  <si>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</si>
  <si>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</si>
  <si>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</si>
  <si>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</si>
  <si>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</si>
  <si>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</si>
  <si>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</si>
  <si>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</si>
  <si>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</si>
  <si>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</si>
  <si>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</si>
  <si>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</si>
  <si>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</si>
  <si>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</si>
  <si>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</si>
  <si>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</si>
  <si>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</si>
  <si>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</si>
  <si>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</si>
  <si>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</si>
  <si>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</si>
  <si>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</si>
  <si>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</si>
  <si>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</si>
  <si>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</si>
  <si>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</si>
  <si>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</si>
  <si>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</si>
  <si>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</si>
  <si>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</si>
  <si>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</si>
  <si>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</si>
  <si>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</si>
  <si>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</si>
  <si>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</si>
  <si>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</si>
  <si>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</si>
  <si>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</si>
  <si>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</si>
  <si>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</si>
  <si>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</si>
  <si>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</si>
  <si>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</si>
  <si>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</si>
  <si>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</si>
  <si>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</si>
  <si>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</si>
  <si>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</si>
  <si>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</si>
  <si>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</si>
  <si>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</si>
  <si>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</si>
  <si>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</si>
  <si>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</si>
  <si>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</si>
  <si>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</si>
  <si>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</si>
  <si>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</si>
  <si>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</si>
  <si>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</si>
  <si>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</si>
  <si>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</si>
  <si>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</si>
  <si>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</si>
  <si>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</si>
  <si>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</si>
  <si>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</si>
  <si>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</si>
  <si>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</si>
  <si>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</si>
  <si>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</si>
  <si>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</si>
  <si>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</si>
  <si>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</si>
  <si>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</si>
  <si>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</si>
  <si>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</si>
  <si>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</si>
  <si>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</si>
  <si>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</si>
  <si>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</si>
  <si>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</si>
  <si>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</si>
  <si>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</si>
  <si>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</si>
  <si>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</si>
  <si>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</si>
  <si>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</si>
  <si>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</si>
  <si>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</si>
  <si>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</si>
  <si>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</si>
  <si>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</si>
  <si>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</si>
  <si>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</si>
  <si>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</si>
  <si>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</si>
  <si>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</si>
  <si>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</si>
  <si>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</si>
  <si>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</si>
  <si>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</si>
  <si>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</si>
  <si>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</si>
  <si>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</si>
  <si>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</si>
  <si>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</si>
  <si>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</si>
  <si>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</si>
  <si>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</si>
  <si>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</si>
  <si>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</si>
  <si>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</si>
  <si>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</si>
  <si>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</si>
  <si>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</si>
  <si>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</si>
  <si>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</si>
  <si>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</si>
  <si>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</si>
  <si>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</si>
  <si>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</si>
  <si>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</si>
  <si>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</si>
  <si>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</si>
  <si>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</si>
  <si>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</si>
  <si>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</si>
  <si>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</si>
  <si>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</si>
  <si>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</si>
  <si>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</si>
  <si>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</si>
  <si>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</si>
  <si>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Ремонт здания аэропорта в п. Харута МО "Хоседа-Хардский сельсовет"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</si>
  <si>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</si>
  <si>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</si>
  <si>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</si>
  <si>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</si>
  <si>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</si>
  <si>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</si>
  <si>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</si>
  <si>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</si>
  <si>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</si>
  <si>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2.4.</t>
  </si>
  <si>
    <t>2.5.</t>
  </si>
  <si>
    <t>3.3.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</si>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</sst>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0" fontId="24" fillId="0" borderId="17">
      <alignment vertical="top" wrapText="1"/>
    </xf>
  </cellStyleXfs>
  <cellXfs count="172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167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5" fontId="18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7" fontId="14" fillId="0" borderId="1" xfId="6" applyNumberFormat="1" applyFont="1" applyFill="1" applyBorder="1" applyAlignment="1">
      <alignment vertical="center"/>
    </xf>
    <xf numFmtId="165" fontId="14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7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righ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165" fontId="8" fillId="0" borderId="6" xfId="5" applyNumberFormat="1" applyFont="1" applyFill="1" applyBorder="1" applyAlignment="1">
      <alignment horizontal="right"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167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</cellXfs>
  <cellStyles count="9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3"/>
  <sheetViews>
    <sheetView zoomScale="90" zoomScaleNormal="90" workbookViewId="0">
      <pane ySplit="5" topLeftCell="A6" activePane="bottomLeft" state="frozen"/>
      <selection pane="bottomLeft" activeCell="C13" sqref="C13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26" t="s">
        <v>192</v>
      </c>
      <c r="L1" s="126"/>
      <c r="M1" s="126"/>
      <c r="N1" s="126"/>
    </row>
    <row r="2" spans="2:14" ht="31.5" customHeight="1" x14ac:dyDescent="0.25">
      <c r="B2" s="127" t="s">
        <v>191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2:14" ht="15.75" customHeight="1" x14ac:dyDescent="0.25"/>
    <row r="4" spans="2:14" ht="70.5" customHeight="1" x14ac:dyDescent="0.25">
      <c r="B4" s="128" t="s">
        <v>174</v>
      </c>
      <c r="C4" s="128" t="s">
        <v>173</v>
      </c>
      <c r="D4" s="128" t="s">
        <v>84</v>
      </c>
      <c r="E4" s="129" t="s">
        <v>182</v>
      </c>
      <c r="F4" s="128" t="s">
        <v>167</v>
      </c>
      <c r="G4" s="128"/>
      <c r="H4" s="128"/>
      <c r="I4" s="128"/>
      <c r="J4" s="128"/>
      <c r="K4" s="128"/>
      <c r="L4" s="128"/>
      <c r="M4" s="128"/>
      <c r="N4" s="128"/>
    </row>
    <row r="5" spans="2:14" x14ac:dyDescent="0.25">
      <c r="B5" s="128"/>
      <c r="C5" s="128"/>
      <c r="D5" s="128"/>
      <c r="E5" s="129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23" t="s">
        <v>113</v>
      </c>
      <c r="C6" s="87" t="s">
        <v>170</v>
      </c>
      <c r="D6" s="88" t="s">
        <v>169</v>
      </c>
      <c r="E6" s="88">
        <v>4</v>
      </c>
      <c r="F6" s="88">
        <v>4</v>
      </c>
      <c r="G6" s="93">
        <v>4</v>
      </c>
      <c r="H6" s="93">
        <v>4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24"/>
      <c r="C7" s="87" t="s">
        <v>171</v>
      </c>
      <c r="D7" s="88" t="s">
        <v>169</v>
      </c>
      <c r="E7" s="88">
        <v>45</v>
      </c>
      <c r="F7" s="88">
        <v>45</v>
      </c>
      <c r="G7" s="93">
        <v>45</v>
      </c>
      <c r="H7" s="93">
        <v>45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25"/>
      <c r="C8" s="87" t="s">
        <v>172</v>
      </c>
      <c r="D8" s="88" t="s">
        <v>169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91.5" customHeight="1" x14ac:dyDescent="0.25">
      <c r="B9" s="123" t="s">
        <v>237</v>
      </c>
      <c r="C9" s="89" t="s">
        <v>186</v>
      </c>
      <c r="D9" s="90" t="s">
        <v>166</v>
      </c>
      <c r="E9" s="88">
        <v>100</v>
      </c>
      <c r="F9" s="93">
        <v>100</v>
      </c>
      <c r="G9" s="93">
        <v>100</v>
      </c>
      <c r="H9" s="93">
        <v>100</v>
      </c>
      <c r="I9" s="93">
        <v>100</v>
      </c>
      <c r="J9" s="88">
        <v>100</v>
      </c>
      <c r="K9" s="88">
        <v>100</v>
      </c>
      <c r="L9" s="88">
        <v>100</v>
      </c>
      <c r="M9" s="88">
        <v>100</v>
      </c>
      <c r="N9" s="88">
        <v>100</v>
      </c>
    </row>
    <row r="10" spans="2:14" ht="45" x14ac:dyDescent="0.25">
      <c r="B10" s="124"/>
      <c r="C10" s="89" t="s">
        <v>238</v>
      </c>
      <c r="D10" s="90" t="s">
        <v>147</v>
      </c>
      <c r="E10" s="93">
        <v>2</v>
      </c>
      <c r="F10" s="93">
        <v>1</v>
      </c>
      <c r="G10" s="118">
        <v>0</v>
      </c>
      <c r="H10" s="118">
        <v>0</v>
      </c>
      <c r="I10" s="118">
        <v>0</v>
      </c>
      <c r="J10" s="118">
        <v>0</v>
      </c>
      <c r="K10" s="118">
        <v>0</v>
      </c>
      <c r="L10" s="118">
        <v>0</v>
      </c>
      <c r="M10" s="118">
        <v>0</v>
      </c>
      <c r="N10" s="118">
        <v>0</v>
      </c>
    </row>
    <row r="11" spans="2:14" ht="60" x14ac:dyDescent="0.25">
      <c r="B11" s="124"/>
      <c r="C11" s="89" t="s">
        <v>239</v>
      </c>
      <c r="D11" s="90" t="s">
        <v>236</v>
      </c>
      <c r="E11" s="93">
        <v>0</v>
      </c>
      <c r="F11" s="93">
        <v>0.75</v>
      </c>
      <c r="G11" s="118">
        <v>0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  <c r="M11" s="118">
        <v>0</v>
      </c>
      <c r="N11" s="118">
        <v>0</v>
      </c>
    </row>
    <row r="12" spans="2:14" ht="75" x14ac:dyDescent="0.25">
      <c r="B12" s="124"/>
      <c r="C12" s="89" t="s">
        <v>240</v>
      </c>
      <c r="D12" s="90" t="s">
        <v>236</v>
      </c>
      <c r="E12" s="93">
        <v>6</v>
      </c>
      <c r="F12" s="93">
        <v>3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8">
        <v>0</v>
      </c>
      <c r="M12" s="118">
        <v>0</v>
      </c>
      <c r="N12" s="118">
        <v>0</v>
      </c>
    </row>
    <row r="13" spans="2:14" ht="45" x14ac:dyDescent="0.25">
      <c r="B13" s="125"/>
      <c r="C13" s="89" t="s">
        <v>241</v>
      </c>
      <c r="D13" s="90" t="s">
        <v>147</v>
      </c>
      <c r="E13" s="93">
        <v>0</v>
      </c>
      <c r="F13" s="93">
        <v>2</v>
      </c>
      <c r="G13" s="118">
        <v>0</v>
      </c>
      <c r="H13" s="118">
        <v>0</v>
      </c>
      <c r="I13" s="118">
        <v>0</v>
      </c>
      <c r="J13" s="118">
        <v>0</v>
      </c>
      <c r="K13" s="118">
        <v>0</v>
      </c>
      <c r="L13" s="118">
        <v>0</v>
      </c>
      <c r="M13" s="118">
        <v>0</v>
      </c>
      <c r="N13" s="118">
        <v>0</v>
      </c>
    </row>
  </sheetData>
  <mergeCells count="9">
    <mergeCell ref="B9:B13"/>
    <mergeCell ref="B6:B8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37"/>
  <sheetViews>
    <sheetView tabSelected="1" view="pageBreakPreview" zoomScale="60" zoomScaleNormal="70" workbookViewId="0">
      <pane ySplit="7" topLeftCell="A32" activePane="bottomLeft" state="frozen"/>
      <selection pane="bottomLeft" activeCell="F40" sqref="F40"/>
    </sheetView>
  </sheetViews>
  <sheetFormatPr defaultColWidth="9.140625" defaultRowHeight="15.75" outlineLevelRow="3" x14ac:dyDescent="0.25"/>
  <cols>
    <col min="1" max="1" width="10.85546875" style="17" customWidth="1"/>
    <col min="2" max="2" width="36.8554687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26" t="s">
        <v>190</v>
      </c>
      <c r="AN1" s="126"/>
      <c r="AO1" s="126"/>
      <c r="AP1" s="126"/>
      <c r="AQ1" s="126"/>
    </row>
    <row r="2" spans="1:44" ht="41.25" customHeight="1" x14ac:dyDescent="0.25">
      <c r="A2" s="130" t="s">
        <v>189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39" t="s">
        <v>193</v>
      </c>
      <c r="F4" s="140"/>
      <c r="G4" s="140"/>
      <c r="H4" s="141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36" t="s">
        <v>79</v>
      </c>
      <c r="J5" s="137"/>
      <c r="K5" s="137"/>
      <c r="L5" s="138"/>
      <c r="M5" s="136" t="s">
        <v>183</v>
      </c>
      <c r="N5" s="137"/>
      <c r="O5" s="137"/>
      <c r="P5" s="138"/>
      <c r="Q5" s="136" t="s">
        <v>185</v>
      </c>
      <c r="R5" s="137"/>
      <c r="S5" s="137"/>
      <c r="T5" s="138"/>
      <c r="U5" s="136" t="s">
        <v>184</v>
      </c>
      <c r="V5" s="137"/>
      <c r="W5" s="137"/>
      <c r="X5" s="138"/>
      <c r="Y5" s="136" t="s">
        <v>194</v>
      </c>
      <c r="Z5" s="137"/>
      <c r="AA5" s="137"/>
      <c r="AB5" s="138"/>
      <c r="AC5" s="136" t="s">
        <v>195</v>
      </c>
      <c r="AD5" s="137"/>
      <c r="AE5" s="137"/>
      <c r="AF5" s="138"/>
      <c r="AG5" s="136" t="s">
        <v>196</v>
      </c>
      <c r="AH5" s="137"/>
      <c r="AI5" s="137"/>
      <c r="AJ5" s="138"/>
      <c r="AK5" s="136" t="s">
        <v>197</v>
      </c>
      <c r="AL5" s="137"/>
      <c r="AM5" s="137"/>
      <c r="AN5" s="138"/>
      <c r="AO5" s="136" t="s">
        <v>198</v>
      </c>
      <c r="AP5" s="137"/>
      <c r="AQ5" s="137"/>
      <c r="AR5" s="138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35" t="s">
        <v>199</v>
      </c>
      <c r="C9" s="135"/>
      <c r="D9" s="135"/>
      <c r="E9" s="25">
        <f>E10+E14+E32+E36</f>
        <v>20456.3</v>
      </c>
      <c r="F9" s="25">
        <f t="shared" ref="F9:AR9" si="0">F10+F14+F32+F36</f>
        <v>0</v>
      </c>
      <c r="G9" s="25">
        <f t="shared" si="0"/>
        <v>20456.3</v>
      </c>
      <c r="H9" s="25">
        <f t="shared" si="0"/>
        <v>0</v>
      </c>
      <c r="I9" s="25">
        <f t="shared" si="0"/>
        <v>12151.599999999999</v>
      </c>
      <c r="J9" s="25">
        <f t="shared" si="0"/>
        <v>0</v>
      </c>
      <c r="K9" s="25">
        <f t="shared" si="0"/>
        <v>12151.599999999999</v>
      </c>
      <c r="L9" s="25">
        <f t="shared" si="0"/>
        <v>0</v>
      </c>
      <c r="M9" s="25">
        <f t="shared" si="0"/>
        <v>1285.4000000000001</v>
      </c>
      <c r="N9" s="25">
        <f t="shared" si="0"/>
        <v>0</v>
      </c>
      <c r="O9" s="25">
        <f t="shared" si="0"/>
        <v>1285.4000000000001</v>
      </c>
      <c r="P9" s="25">
        <f t="shared" si="0"/>
        <v>0</v>
      </c>
      <c r="Q9" s="25">
        <f t="shared" si="0"/>
        <v>1319.8999999999999</v>
      </c>
      <c r="R9" s="25">
        <f t="shared" si="0"/>
        <v>0</v>
      </c>
      <c r="S9" s="25">
        <f t="shared" si="0"/>
        <v>1319.8999999999999</v>
      </c>
      <c r="T9" s="25">
        <f t="shared" si="0"/>
        <v>0</v>
      </c>
      <c r="U9" s="25">
        <f t="shared" si="0"/>
        <v>949.89999999999986</v>
      </c>
      <c r="V9" s="25">
        <f t="shared" si="0"/>
        <v>0</v>
      </c>
      <c r="W9" s="25">
        <f t="shared" si="0"/>
        <v>949.89999999999986</v>
      </c>
      <c r="X9" s="25">
        <f t="shared" si="0"/>
        <v>0</v>
      </c>
      <c r="Y9" s="25">
        <f t="shared" si="0"/>
        <v>949.89999999999986</v>
      </c>
      <c r="Z9" s="25">
        <f t="shared" si="0"/>
        <v>0</v>
      </c>
      <c r="AA9" s="25">
        <f t="shared" si="0"/>
        <v>949.89999999999986</v>
      </c>
      <c r="AB9" s="25">
        <f t="shared" si="0"/>
        <v>0</v>
      </c>
      <c r="AC9" s="25">
        <f t="shared" si="0"/>
        <v>949.89999999999986</v>
      </c>
      <c r="AD9" s="25">
        <f t="shared" si="0"/>
        <v>0</v>
      </c>
      <c r="AE9" s="25">
        <f t="shared" si="0"/>
        <v>949.89999999999986</v>
      </c>
      <c r="AF9" s="25">
        <f t="shared" si="0"/>
        <v>0</v>
      </c>
      <c r="AG9" s="25">
        <f t="shared" si="0"/>
        <v>949.89999999999986</v>
      </c>
      <c r="AH9" s="25">
        <f t="shared" si="0"/>
        <v>0</v>
      </c>
      <c r="AI9" s="25">
        <f t="shared" si="0"/>
        <v>949.89999999999986</v>
      </c>
      <c r="AJ9" s="25">
        <f t="shared" si="0"/>
        <v>0</v>
      </c>
      <c r="AK9" s="25">
        <f t="shared" si="0"/>
        <v>949.89999999999986</v>
      </c>
      <c r="AL9" s="25">
        <f t="shared" si="0"/>
        <v>0</v>
      </c>
      <c r="AM9" s="25">
        <f t="shared" si="0"/>
        <v>949.89999999999986</v>
      </c>
      <c r="AN9" s="25">
        <f t="shared" si="0"/>
        <v>0</v>
      </c>
      <c r="AO9" s="25">
        <f t="shared" si="0"/>
        <v>949.89999999999986</v>
      </c>
      <c r="AP9" s="25">
        <f t="shared" si="0"/>
        <v>0</v>
      </c>
      <c r="AQ9" s="25">
        <f t="shared" si="0"/>
        <v>949.89999999999986</v>
      </c>
      <c r="AR9" s="25">
        <f t="shared" si="0"/>
        <v>0</v>
      </c>
    </row>
    <row r="10" spans="1:44" outlineLevel="3" x14ac:dyDescent="0.25">
      <c r="A10" s="22">
        <v>1</v>
      </c>
      <c r="B10" s="131" t="s">
        <v>77</v>
      </c>
      <c r="C10" s="131"/>
      <c r="D10" s="131"/>
      <c r="E10" s="25">
        <f>SUM(E11:E13)</f>
        <v>1596.9</v>
      </c>
      <c r="F10" s="25">
        <f t="shared" ref="F10:AR10" si="1">SUM(F11:F13)</f>
        <v>0</v>
      </c>
      <c r="G10" s="25">
        <f t="shared" si="1"/>
        <v>1596.9</v>
      </c>
      <c r="H10" s="25">
        <f t="shared" si="1"/>
        <v>0</v>
      </c>
      <c r="I10" s="25">
        <f t="shared" si="1"/>
        <v>424.1</v>
      </c>
      <c r="J10" s="25">
        <f t="shared" si="1"/>
        <v>0</v>
      </c>
      <c r="K10" s="25">
        <f t="shared" si="1"/>
        <v>424.1</v>
      </c>
      <c r="L10" s="25">
        <f t="shared" si="1"/>
        <v>0</v>
      </c>
      <c r="M10" s="25">
        <f t="shared" si="1"/>
        <v>424.1</v>
      </c>
      <c r="N10" s="25">
        <f t="shared" si="1"/>
        <v>0</v>
      </c>
      <c r="O10" s="25">
        <f t="shared" si="1"/>
        <v>424.1</v>
      </c>
      <c r="P10" s="25">
        <f t="shared" si="1"/>
        <v>0</v>
      </c>
      <c r="Q10" s="25">
        <f t="shared" si="1"/>
        <v>424.1</v>
      </c>
      <c r="R10" s="25">
        <f t="shared" si="1"/>
        <v>0</v>
      </c>
      <c r="S10" s="25">
        <f t="shared" si="1"/>
        <v>424.1</v>
      </c>
      <c r="T10" s="25">
        <f t="shared" si="1"/>
        <v>0</v>
      </c>
      <c r="U10" s="25">
        <f t="shared" si="1"/>
        <v>54.1</v>
      </c>
      <c r="V10" s="25">
        <f t="shared" si="1"/>
        <v>0</v>
      </c>
      <c r="W10" s="25">
        <f t="shared" si="1"/>
        <v>54.1</v>
      </c>
      <c r="X10" s="25">
        <f t="shared" si="1"/>
        <v>0</v>
      </c>
      <c r="Y10" s="25">
        <f t="shared" si="1"/>
        <v>54.1</v>
      </c>
      <c r="Z10" s="25">
        <f t="shared" si="1"/>
        <v>0</v>
      </c>
      <c r="AA10" s="25">
        <f t="shared" si="1"/>
        <v>54.1</v>
      </c>
      <c r="AB10" s="25">
        <f t="shared" si="1"/>
        <v>0</v>
      </c>
      <c r="AC10" s="25">
        <f t="shared" si="1"/>
        <v>54.1</v>
      </c>
      <c r="AD10" s="25">
        <f t="shared" si="1"/>
        <v>0</v>
      </c>
      <c r="AE10" s="25">
        <f t="shared" si="1"/>
        <v>54.1</v>
      </c>
      <c r="AF10" s="25">
        <f t="shared" si="1"/>
        <v>0</v>
      </c>
      <c r="AG10" s="25">
        <f t="shared" si="1"/>
        <v>54.1</v>
      </c>
      <c r="AH10" s="25">
        <f t="shared" si="1"/>
        <v>0</v>
      </c>
      <c r="AI10" s="25">
        <f t="shared" si="1"/>
        <v>54.1</v>
      </c>
      <c r="AJ10" s="25">
        <f t="shared" si="1"/>
        <v>0</v>
      </c>
      <c r="AK10" s="25">
        <f t="shared" si="1"/>
        <v>54.1</v>
      </c>
      <c r="AL10" s="25">
        <f t="shared" si="1"/>
        <v>0</v>
      </c>
      <c r="AM10" s="25">
        <f t="shared" si="1"/>
        <v>54.1</v>
      </c>
      <c r="AN10" s="25">
        <f t="shared" si="1"/>
        <v>0</v>
      </c>
      <c r="AO10" s="25">
        <f t="shared" si="1"/>
        <v>54.1</v>
      </c>
      <c r="AP10" s="25">
        <f t="shared" si="1"/>
        <v>0</v>
      </c>
      <c r="AQ10" s="25">
        <f t="shared" si="1"/>
        <v>54.1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810</v>
      </c>
      <c r="F11" s="13">
        <f t="shared" ref="F11:G13" si="2">J11+N11+R11+V11+Z11+AD11+AH11+AL11+AP11</f>
        <v>0</v>
      </c>
      <c r="G11" s="13">
        <f t="shared" si="2"/>
        <v>810</v>
      </c>
      <c r="H11" s="13">
        <f>L11+P11+T11</f>
        <v>0</v>
      </c>
      <c r="I11" s="25">
        <f>SUM(J11:L11)</f>
        <v>270</v>
      </c>
      <c r="J11" s="26">
        <v>0</v>
      </c>
      <c r="K11" s="26">
        <v>270</v>
      </c>
      <c r="L11" s="26">
        <v>0</v>
      </c>
      <c r="M11" s="25">
        <f>O11</f>
        <v>270</v>
      </c>
      <c r="N11" s="26">
        <v>0</v>
      </c>
      <c r="O11" s="26">
        <v>270</v>
      </c>
      <c r="P11" s="26">
        <v>0</v>
      </c>
      <c r="Q11" s="25">
        <f>S11</f>
        <v>270</v>
      </c>
      <c r="R11" s="26">
        <v>0</v>
      </c>
      <c r="S11" s="26">
        <v>270</v>
      </c>
      <c r="T11" s="26">
        <v>0</v>
      </c>
      <c r="U11" s="25">
        <f>W11</f>
        <v>0</v>
      </c>
      <c r="V11" s="26">
        <v>0</v>
      </c>
      <c r="W11" s="26">
        <v>0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63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300</v>
      </c>
      <c r="F12" s="13">
        <f t="shared" si="2"/>
        <v>0</v>
      </c>
      <c r="G12" s="13">
        <f t="shared" si="2"/>
        <v>300</v>
      </c>
      <c r="H12" s="13">
        <f>L12+P12+T12</f>
        <v>0</v>
      </c>
      <c r="I12" s="25">
        <f>SUM(J12:L12)</f>
        <v>100</v>
      </c>
      <c r="J12" s="26">
        <v>0</v>
      </c>
      <c r="K12" s="26">
        <v>100</v>
      </c>
      <c r="L12" s="26">
        <v>0</v>
      </c>
      <c r="M12" s="25">
        <f>O12</f>
        <v>100</v>
      </c>
      <c r="N12" s="26">
        <v>0</v>
      </c>
      <c r="O12" s="26">
        <v>100</v>
      </c>
      <c r="P12" s="26">
        <v>0</v>
      </c>
      <c r="Q12" s="25">
        <f>S12</f>
        <v>100</v>
      </c>
      <c r="R12" s="26">
        <v>0</v>
      </c>
      <c r="S12" s="26">
        <v>100</v>
      </c>
      <c r="T12" s="26">
        <v>0</v>
      </c>
      <c r="U12" s="25">
        <f>W12</f>
        <v>0</v>
      </c>
      <c r="V12" s="26">
        <v>0</v>
      </c>
      <c r="W12" s="26">
        <v>0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94.5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486.90000000000009</v>
      </c>
      <c r="F13" s="13">
        <f t="shared" si="2"/>
        <v>0</v>
      </c>
      <c r="G13" s="13">
        <f t="shared" si="2"/>
        <v>486.90000000000009</v>
      </c>
      <c r="H13" s="13">
        <f>L13+P13+T13</f>
        <v>0</v>
      </c>
      <c r="I13" s="25">
        <f>SUM(J13:L13)</f>
        <v>54.1</v>
      </c>
      <c r="J13" s="26">
        <v>0</v>
      </c>
      <c r="K13" s="109">
        <v>54.1</v>
      </c>
      <c r="L13" s="26">
        <v>0</v>
      </c>
      <c r="M13" s="25">
        <f>SUM(N13:P13)</f>
        <v>54.1</v>
      </c>
      <c r="N13" s="26">
        <v>0</v>
      </c>
      <c r="O13" s="29">
        <v>54.1</v>
      </c>
      <c r="P13" s="26">
        <v>0</v>
      </c>
      <c r="Q13" s="28">
        <f>SUM(R13:T13)</f>
        <v>54.1</v>
      </c>
      <c r="R13" s="26">
        <v>0</v>
      </c>
      <c r="S13" s="27">
        <v>54.1</v>
      </c>
      <c r="T13" s="26">
        <v>0</v>
      </c>
      <c r="U13" s="28">
        <f>SUM(V13:X13)</f>
        <v>54.1</v>
      </c>
      <c r="V13" s="26">
        <v>0</v>
      </c>
      <c r="W13" s="27">
        <v>54.1</v>
      </c>
      <c r="X13" s="26">
        <v>0</v>
      </c>
      <c r="Y13" s="28">
        <f>SUM(Z13:AB13)</f>
        <v>54.1</v>
      </c>
      <c r="Z13" s="26">
        <v>0</v>
      </c>
      <c r="AA13" s="27">
        <v>54.1</v>
      </c>
      <c r="AB13" s="26">
        <v>0</v>
      </c>
      <c r="AC13" s="28">
        <f>SUM(AD13:AF13)</f>
        <v>54.1</v>
      </c>
      <c r="AD13" s="26">
        <v>0</v>
      </c>
      <c r="AE13" s="27">
        <v>54.1</v>
      </c>
      <c r="AF13" s="26">
        <v>0</v>
      </c>
      <c r="AG13" s="28">
        <f>SUM(AH13:AJ13)</f>
        <v>54.1</v>
      </c>
      <c r="AH13" s="26">
        <v>0</v>
      </c>
      <c r="AI13" s="27">
        <v>54.1</v>
      </c>
      <c r="AJ13" s="26">
        <v>0</v>
      </c>
      <c r="AK13" s="28">
        <f>SUM(AL13:AN13)</f>
        <v>54.1</v>
      </c>
      <c r="AL13" s="26">
        <v>0</v>
      </c>
      <c r="AM13" s="27">
        <v>54.1</v>
      </c>
      <c r="AN13" s="26">
        <v>0</v>
      </c>
      <c r="AO13" s="28">
        <f>SUM(AP13:AR13)</f>
        <v>54.1</v>
      </c>
      <c r="AP13" s="26">
        <v>0</v>
      </c>
      <c r="AQ13" s="27">
        <v>54.1</v>
      </c>
      <c r="AR13" s="26">
        <v>0</v>
      </c>
    </row>
    <row r="14" spans="1:44" outlineLevel="3" x14ac:dyDescent="0.25">
      <c r="A14" s="22" t="s">
        <v>201</v>
      </c>
      <c r="B14" s="131" t="s">
        <v>200</v>
      </c>
      <c r="C14" s="131"/>
      <c r="D14" s="131"/>
      <c r="E14" s="25">
        <f>E15+E28+E29+E30+E31</f>
        <v>9730.4000000000015</v>
      </c>
      <c r="F14" s="25">
        <f t="shared" ref="F14:AR14" si="3">F15+F28+F29+F30+F31</f>
        <v>0</v>
      </c>
      <c r="G14" s="25">
        <f t="shared" si="3"/>
        <v>9730.4000000000015</v>
      </c>
      <c r="H14" s="25">
        <f t="shared" si="3"/>
        <v>0</v>
      </c>
      <c r="I14" s="25">
        <f t="shared" si="3"/>
        <v>2598.5</v>
      </c>
      <c r="J14" s="25">
        <f t="shared" si="3"/>
        <v>0</v>
      </c>
      <c r="K14" s="25">
        <f t="shared" si="3"/>
        <v>2598.5</v>
      </c>
      <c r="L14" s="25">
        <f t="shared" si="3"/>
        <v>0</v>
      </c>
      <c r="M14" s="25">
        <f t="shared" si="3"/>
        <v>861.3</v>
      </c>
      <c r="N14" s="25">
        <f t="shared" si="3"/>
        <v>0</v>
      </c>
      <c r="O14" s="25">
        <f t="shared" si="3"/>
        <v>861.3</v>
      </c>
      <c r="P14" s="25">
        <f t="shared" si="3"/>
        <v>0</v>
      </c>
      <c r="Q14" s="25">
        <f t="shared" si="3"/>
        <v>895.79999999999984</v>
      </c>
      <c r="R14" s="25">
        <f t="shared" si="3"/>
        <v>0</v>
      </c>
      <c r="S14" s="25">
        <f t="shared" si="3"/>
        <v>895.79999999999984</v>
      </c>
      <c r="T14" s="25">
        <f t="shared" si="3"/>
        <v>0</v>
      </c>
      <c r="U14" s="25">
        <f t="shared" si="3"/>
        <v>895.79999999999984</v>
      </c>
      <c r="V14" s="25">
        <f t="shared" si="3"/>
        <v>0</v>
      </c>
      <c r="W14" s="25">
        <f t="shared" si="3"/>
        <v>895.79999999999984</v>
      </c>
      <c r="X14" s="25">
        <f t="shared" si="3"/>
        <v>0</v>
      </c>
      <c r="Y14" s="25">
        <f t="shared" si="3"/>
        <v>895.79999999999984</v>
      </c>
      <c r="Z14" s="25">
        <f t="shared" si="3"/>
        <v>0</v>
      </c>
      <c r="AA14" s="25">
        <f t="shared" si="3"/>
        <v>895.79999999999984</v>
      </c>
      <c r="AB14" s="25">
        <f t="shared" si="3"/>
        <v>0</v>
      </c>
      <c r="AC14" s="25">
        <f t="shared" si="3"/>
        <v>895.79999999999984</v>
      </c>
      <c r="AD14" s="25">
        <f t="shared" si="3"/>
        <v>0</v>
      </c>
      <c r="AE14" s="25">
        <f t="shared" si="3"/>
        <v>895.79999999999984</v>
      </c>
      <c r="AF14" s="25">
        <f t="shared" si="3"/>
        <v>0</v>
      </c>
      <c r="AG14" s="25">
        <f t="shared" si="3"/>
        <v>895.79999999999984</v>
      </c>
      <c r="AH14" s="25">
        <f t="shared" si="3"/>
        <v>0</v>
      </c>
      <c r="AI14" s="25">
        <f t="shared" si="3"/>
        <v>895.79999999999984</v>
      </c>
      <c r="AJ14" s="25">
        <f t="shared" si="3"/>
        <v>0</v>
      </c>
      <c r="AK14" s="25">
        <f t="shared" si="3"/>
        <v>895.79999999999984</v>
      </c>
      <c r="AL14" s="25">
        <f t="shared" si="3"/>
        <v>0</v>
      </c>
      <c r="AM14" s="25">
        <f t="shared" si="3"/>
        <v>895.79999999999984</v>
      </c>
      <c r="AN14" s="25">
        <f t="shared" si="3"/>
        <v>0</v>
      </c>
      <c r="AO14" s="25">
        <f t="shared" si="3"/>
        <v>895.79999999999984</v>
      </c>
      <c r="AP14" s="25">
        <f t="shared" si="3"/>
        <v>0</v>
      </c>
      <c r="AQ14" s="25">
        <f t="shared" si="3"/>
        <v>895.79999999999984</v>
      </c>
      <c r="AR14" s="25">
        <f t="shared" si="3"/>
        <v>0</v>
      </c>
    </row>
    <row r="15" spans="1:44" ht="42" customHeight="1" outlineLevel="3" x14ac:dyDescent="0.25">
      <c r="A15" s="108" t="s">
        <v>43</v>
      </c>
      <c r="B15" s="132" t="s">
        <v>187</v>
      </c>
      <c r="C15" s="133"/>
      <c r="D15" s="134"/>
      <c r="E15" s="12">
        <f>SUM(E16:E27)</f>
        <v>7960</v>
      </c>
      <c r="F15" s="12">
        <f t="shared" ref="F15:I15" si="4">SUM(F16:F27)</f>
        <v>0</v>
      </c>
      <c r="G15" s="12">
        <f t="shared" si="4"/>
        <v>7960</v>
      </c>
      <c r="H15" s="12">
        <f t="shared" si="4"/>
        <v>0</v>
      </c>
      <c r="I15" s="12">
        <f t="shared" si="4"/>
        <v>828.1</v>
      </c>
      <c r="J15" s="12">
        <f t="shared" ref="J15" si="5">SUM(J16:J27)</f>
        <v>0</v>
      </c>
      <c r="K15" s="12">
        <f t="shared" ref="K15" si="6">SUM(K16:K27)</f>
        <v>828.1</v>
      </c>
      <c r="L15" s="12">
        <f t="shared" ref="L15:M15" si="7">SUM(L16:L27)</f>
        <v>0</v>
      </c>
      <c r="M15" s="12">
        <f t="shared" si="7"/>
        <v>861.3</v>
      </c>
      <c r="N15" s="12">
        <f t="shared" ref="N15" si="8">SUM(N16:N27)</f>
        <v>0</v>
      </c>
      <c r="O15" s="12">
        <f t="shared" ref="O15" si="9">SUM(O16:O27)</f>
        <v>861.3</v>
      </c>
      <c r="P15" s="12">
        <f t="shared" ref="P15:Q15" si="10">SUM(P16:P27)</f>
        <v>0</v>
      </c>
      <c r="Q15" s="12">
        <f t="shared" si="10"/>
        <v>895.79999999999984</v>
      </c>
      <c r="R15" s="12">
        <f t="shared" ref="R15" si="11">SUM(R16:R27)</f>
        <v>0</v>
      </c>
      <c r="S15" s="12">
        <f t="shared" ref="S15" si="12">SUM(S16:S27)</f>
        <v>895.79999999999984</v>
      </c>
      <c r="T15" s="12">
        <f t="shared" ref="T15:U15" si="13">SUM(T16:T27)</f>
        <v>0</v>
      </c>
      <c r="U15" s="12">
        <f t="shared" si="13"/>
        <v>895.79999999999984</v>
      </c>
      <c r="V15" s="12">
        <f t="shared" ref="V15" si="14">SUM(V16:V27)</f>
        <v>0</v>
      </c>
      <c r="W15" s="12">
        <f t="shared" ref="W15" si="15">SUM(W16:W27)</f>
        <v>895.79999999999984</v>
      </c>
      <c r="X15" s="12">
        <f t="shared" ref="X15:Y15" si="16">SUM(X16:X27)</f>
        <v>0</v>
      </c>
      <c r="Y15" s="12">
        <f t="shared" si="16"/>
        <v>895.79999999999984</v>
      </c>
      <c r="Z15" s="12">
        <f t="shared" ref="Z15" si="17">SUM(Z16:Z27)</f>
        <v>0</v>
      </c>
      <c r="AA15" s="12">
        <f t="shared" ref="AA15" si="18">SUM(AA16:AA27)</f>
        <v>895.79999999999984</v>
      </c>
      <c r="AB15" s="12">
        <f t="shared" ref="AB15:AC15" si="19">SUM(AB16:AB27)</f>
        <v>0</v>
      </c>
      <c r="AC15" s="12">
        <f t="shared" si="19"/>
        <v>895.79999999999984</v>
      </c>
      <c r="AD15" s="12">
        <f t="shared" ref="AD15" si="20">SUM(AD16:AD27)</f>
        <v>0</v>
      </c>
      <c r="AE15" s="12">
        <f t="shared" ref="AE15" si="21">SUM(AE16:AE27)</f>
        <v>895.79999999999984</v>
      </c>
      <c r="AF15" s="12">
        <f t="shared" ref="AF15:AG15" si="22">SUM(AF16:AF27)</f>
        <v>0</v>
      </c>
      <c r="AG15" s="12">
        <f t="shared" si="22"/>
        <v>895.79999999999984</v>
      </c>
      <c r="AH15" s="12">
        <f t="shared" ref="AH15" si="23">SUM(AH16:AH27)</f>
        <v>0</v>
      </c>
      <c r="AI15" s="12">
        <f t="shared" ref="AI15" si="24">SUM(AI16:AI27)</f>
        <v>895.79999999999984</v>
      </c>
      <c r="AJ15" s="12">
        <f t="shared" ref="AJ15:AK15" si="25">SUM(AJ16:AJ27)</f>
        <v>0</v>
      </c>
      <c r="AK15" s="12">
        <f t="shared" si="25"/>
        <v>895.79999999999984</v>
      </c>
      <c r="AL15" s="12">
        <f t="shared" ref="AL15" si="26">SUM(AL16:AL27)</f>
        <v>0</v>
      </c>
      <c r="AM15" s="12">
        <f t="shared" ref="AM15" si="27">SUM(AM16:AM27)</f>
        <v>895.79999999999984</v>
      </c>
      <c r="AN15" s="12">
        <f t="shared" ref="AN15:AO15" si="28">SUM(AN16:AN27)</f>
        <v>0</v>
      </c>
      <c r="AO15" s="12">
        <f t="shared" si="28"/>
        <v>895.79999999999984</v>
      </c>
      <c r="AP15" s="12">
        <f t="shared" ref="AP15" si="29">SUM(AP16:AP27)</f>
        <v>0</v>
      </c>
      <c r="AQ15" s="12">
        <f t="shared" ref="AQ15" si="30">SUM(AQ16:AQ27)</f>
        <v>895.79999999999984</v>
      </c>
      <c r="AR15" s="12">
        <f t="shared" ref="AR15" si="31">SUM(AR16:AR27)</f>
        <v>0</v>
      </c>
    </row>
    <row r="16" spans="1:44" ht="47.25" customHeight="1" outlineLevel="3" x14ac:dyDescent="0.25">
      <c r="A16" s="24" t="s">
        <v>71</v>
      </c>
      <c r="B16" s="85" t="s">
        <v>206</v>
      </c>
      <c r="C16" s="4" t="s">
        <v>60</v>
      </c>
      <c r="D16" s="4" t="s">
        <v>213</v>
      </c>
      <c r="E16" s="12">
        <f t="shared" ref="E16:E26" si="32">SUM(F16:H16)</f>
        <v>1825.2000000000003</v>
      </c>
      <c r="F16" s="13">
        <v>0</v>
      </c>
      <c r="G16" s="13">
        <f t="shared" ref="G16:G26" si="33">K16+O16+S16+W16+AA16+AE16+AI16+AM16+AQ16</f>
        <v>1825.2000000000003</v>
      </c>
      <c r="H16" s="13">
        <v>0</v>
      </c>
      <c r="I16" s="25">
        <f>K16</f>
        <v>189.9</v>
      </c>
      <c r="J16" s="26">
        <v>0</v>
      </c>
      <c r="K16" s="26">
        <v>189.9</v>
      </c>
      <c r="L16" s="26">
        <v>0</v>
      </c>
      <c r="M16" s="25">
        <f>O16</f>
        <v>197.5</v>
      </c>
      <c r="N16" s="26">
        <v>0</v>
      </c>
      <c r="O16" s="26">
        <v>197.5</v>
      </c>
      <c r="P16" s="26">
        <v>0</v>
      </c>
      <c r="Q16" s="25">
        <f>S16</f>
        <v>205.4</v>
      </c>
      <c r="R16" s="26">
        <v>0</v>
      </c>
      <c r="S16" s="26">
        <v>205.4</v>
      </c>
      <c r="T16" s="26">
        <v>0</v>
      </c>
      <c r="U16" s="25">
        <f>W16</f>
        <v>205.4</v>
      </c>
      <c r="V16" s="26">
        <v>0</v>
      </c>
      <c r="W16" s="26">
        <v>205.4</v>
      </c>
      <c r="X16" s="26">
        <v>0</v>
      </c>
      <c r="Y16" s="25">
        <f>AA16</f>
        <v>205.4</v>
      </c>
      <c r="Z16" s="26">
        <v>0</v>
      </c>
      <c r="AA16" s="26">
        <v>205.4</v>
      </c>
      <c r="AB16" s="26">
        <v>0</v>
      </c>
      <c r="AC16" s="25">
        <f>AE16</f>
        <v>205.4</v>
      </c>
      <c r="AD16" s="26">
        <v>0</v>
      </c>
      <c r="AE16" s="26">
        <v>205.4</v>
      </c>
      <c r="AF16" s="26">
        <v>0</v>
      </c>
      <c r="AG16" s="25">
        <f>AI16</f>
        <v>205.4</v>
      </c>
      <c r="AH16" s="26">
        <v>0</v>
      </c>
      <c r="AI16" s="26">
        <v>205.4</v>
      </c>
      <c r="AJ16" s="26">
        <v>0</v>
      </c>
      <c r="AK16" s="25">
        <f>AM16</f>
        <v>205.4</v>
      </c>
      <c r="AL16" s="26">
        <v>0</v>
      </c>
      <c r="AM16" s="25">
        <v>205.4</v>
      </c>
      <c r="AN16" s="26">
        <v>0</v>
      </c>
      <c r="AO16" s="25">
        <f>AQ16</f>
        <v>205.4</v>
      </c>
      <c r="AP16" s="26">
        <v>0</v>
      </c>
      <c r="AQ16" s="26">
        <v>205.4</v>
      </c>
      <c r="AR16" s="26">
        <v>0</v>
      </c>
    </row>
    <row r="17" spans="1:45" ht="42" customHeight="1" outlineLevel="3" x14ac:dyDescent="0.25">
      <c r="A17" s="24" t="s">
        <v>72</v>
      </c>
      <c r="B17" s="85" t="s">
        <v>207</v>
      </c>
      <c r="C17" s="4" t="s">
        <v>60</v>
      </c>
      <c r="D17" s="4" t="s">
        <v>213</v>
      </c>
      <c r="E17" s="12">
        <f t="shared" si="32"/>
        <v>413.2</v>
      </c>
      <c r="F17" s="13">
        <v>0</v>
      </c>
      <c r="G17" s="13">
        <f t="shared" si="33"/>
        <v>413.2</v>
      </c>
      <c r="H17" s="13">
        <v>0</v>
      </c>
      <c r="I17" s="25">
        <f t="shared" ref="I17:I26" si="34">K17</f>
        <v>43</v>
      </c>
      <c r="J17" s="26">
        <v>0</v>
      </c>
      <c r="K17" s="26">
        <v>43</v>
      </c>
      <c r="L17" s="26">
        <v>0</v>
      </c>
      <c r="M17" s="25">
        <f t="shared" ref="M17:M26" si="35">O17</f>
        <v>44.7</v>
      </c>
      <c r="N17" s="26">
        <v>0</v>
      </c>
      <c r="O17" s="26">
        <v>44.7</v>
      </c>
      <c r="P17" s="26">
        <v>0</v>
      </c>
      <c r="Q17" s="25">
        <f t="shared" ref="Q17:Q26" si="36">S17</f>
        <v>46.5</v>
      </c>
      <c r="R17" s="26">
        <v>0</v>
      </c>
      <c r="S17" s="26">
        <v>46.5</v>
      </c>
      <c r="T17" s="26">
        <v>0</v>
      </c>
      <c r="U17" s="25">
        <f t="shared" ref="U17:U26" si="37">W17</f>
        <v>46.5</v>
      </c>
      <c r="V17" s="26">
        <v>0</v>
      </c>
      <c r="W17" s="26">
        <v>46.5</v>
      </c>
      <c r="X17" s="26">
        <v>0</v>
      </c>
      <c r="Y17" s="25">
        <f t="shared" ref="Y17:Y26" si="38">AA17</f>
        <v>46.5</v>
      </c>
      <c r="Z17" s="26">
        <v>0</v>
      </c>
      <c r="AA17" s="26">
        <v>46.5</v>
      </c>
      <c r="AB17" s="26">
        <v>0</v>
      </c>
      <c r="AC17" s="25">
        <f t="shared" ref="AC17:AC26" si="39">AE17</f>
        <v>46.5</v>
      </c>
      <c r="AD17" s="26">
        <v>0</v>
      </c>
      <c r="AE17" s="26">
        <v>46.5</v>
      </c>
      <c r="AF17" s="26">
        <v>0</v>
      </c>
      <c r="AG17" s="25">
        <f t="shared" ref="AG17:AG26" si="40">AI17</f>
        <v>46.5</v>
      </c>
      <c r="AH17" s="26">
        <v>0</v>
      </c>
      <c r="AI17" s="26">
        <v>46.5</v>
      </c>
      <c r="AJ17" s="26">
        <v>0</v>
      </c>
      <c r="AK17" s="25">
        <f t="shared" ref="AK17:AK26" si="41">AM17</f>
        <v>46.5</v>
      </c>
      <c r="AL17" s="26">
        <v>0</v>
      </c>
      <c r="AM17" s="25">
        <v>46.5</v>
      </c>
      <c r="AN17" s="26">
        <v>0</v>
      </c>
      <c r="AO17" s="25">
        <f t="shared" ref="AO17:AO26" si="42">AQ17</f>
        <v>46.5</v>
      </c>
      <c r="AP17" s="26">
        <v>0</v>
      </c>
      <c r="AQ17" s="26">
        <v>46.5</v>
      </c>
      <c r="AR17" s="26">
        <v>0</v>
      </c>
    </row>
    <row r="18" spans="1:45" ht="42" customHeight="1" outlineLevel="3" x14ac:dyDescent="0.25">
      <c r="A18" s="24" t="s">
        <v>74</v>
      </c>
      <c r="B18" s="85" t="s">
        <v>221</v>
      </c>
      <c r="C18" s="4" t="s">
        <v>60</v>
      </c>
      <c r="D18" s="4" t="s">
        <v>213</v>
      </c>
      <c r="E18" s="12">
        <f t="shared" si="32"/>
        <v>361.59999999999997</v>
      </c>
      <c r="F18" s="13">
        <v>0</v>
      </c>
      <c r="G18" s="13">
        <f t="shared" si="33"/>
        <v>361.59999999999997</v>
      </c>
      <c r="H18" s="13">
        <v>0</v>
      </c>
      <c r="I18" s="25">
        <f t="shared" si="34"/>
        <v>37.6</v>
      </c>
      <c r="J18" s="26">
        <v>0</v>
      </c>
      <c r="K18" s="26">
        <v>37.6</v>
      </c>
      <c r="L18" s="26">
        <v>0</v>
      </c>
      <c r="M18" s="25">
        <f t="shared" si="35"/>
        <v>39.1</v>
      </c>
      <c r="N18" s="26">
        <v>0</v>
      </c>
      <c r="O18" s="26">
        <v>39.1</v>
      </c>
      <c r="P18" s="26">
        <v>0</v>
      </c>
      <c r="Q18" s="25">
        <f t="shared" si="36"/>
        <v>40.700000000000003</v>
      </c>
      <c r="R18" s="26">
        <v>0</v>
      </c>
      <c r="S18" s="26">
        <v>40.700000000000003</v>
      </c>
      <c r="T18" s="26">
        <v>0</v>
      </c>
      <c r="U18" s="25">
        <f t="shared" si="37"/>
        <v>40.700000000000003</v>
      </c>
      <c r="V18" s="26">
        <v>0</v>
      </c>
      <c r="W18" s="26">
        <v>40.700000000000003</v>
      </c>
      <c r="X18" s="26">
        <v>0</v>
      </c>
      <c r="Y18" s="25">
        <f t="shared" si="38"/>
        <v>40.700000000000003</v>
      </c>
      <c r="Z18" s="26">
        <v>0</v>
      </c>
      <c r="AA18" s="26">
        <v>40.700000000000003</v>
      </c>
      <c r="AB18" s="26">
        <v>0</v>
      </c>
      <c r="AC18" s="25">
        <f t="shared" si="39"/>
        <v>40.700000000000003</v>
      </c>
      <c r="AD18" s="26">
        <v>0</v>
      </c>
      <c r="AE18" s="26">
        <v>40.700000000000003</v>
      </c>
      <c r="AF18" s="26">
        <v>0</v>
      </c>
      <c r="AG18" s="25">
        <f t="shared" si="40"/>
        <v>40.700000000000003</v>
      </c>
      <c r="AH18" s="26">
        <v>0</v>
      </c>
      <c r="AI18" s="26">
        <v>40.700000000000003</v>
      </c>
      <c r="AJ18" s="26">
        <v>0</v>
      </c>
      <c r="AK18" s="25">
        <f t="shared" si="41"/>
        <v>40.700000000000003</v>
      </c>
      <c r="AL18" s="26">
        <v>0</v>
      </c>
      <c r="AM18" s="25">
        <v>40.700000000000003</v>
      </c>
      <c r="AN18" s="26">
        <v>0</v>
      </c>
      <c r="AO18" s="25">
        <f t="shared" si="42"/>
        <v>40.700000000000003</v>
      </c>
      <c r="AP18" s="26">
        <v>0</v>
      </c>
      <c r="AQ18" s="26">
        <v>40.700000000000003</v>
      </c>
      <c r="AR18" s="26">
        <v>0</v>
      </c>
    </row>
    <row r="19" spans="1:45" ht="42" customHeight="1" outlineLevel="3" x14ac:dyDescent="0.25">
      <c r="A19" s="24" t="s">
        <v>75</v>
      </c>
      <c r="B19" s="85" t="s">
        <v>222</v>
      </c>
      <c r="C19" s="4" t="s">
        <v>60</v>
      </c>
      <c r="D19" s="4" t="s">
        <v>213</v>
      </c>
      <c r="E19" s="12">
        <f t="shared" si="32"/>
        <v>697.6</v>
      </c>
      <c r="F19" s="13">
        <v>0</v>
      </c>
      <c r="G19" s="13">
        <f t="shared" si="33"/>
        <v>697.6</v>
      </c>
      <c r="H19" s="13">
        <v>0</v>
      </c>
      <c r="I19" s="25">
        <f t="shared" si="34"/>
        <v>72.599999999999994</v>
      </c>
      <c r="J19" s="26">
        <v>0</v>
      </c>
      <c r="K19" s="26">
        <v>72.599999999999994</v>
      </c>
      <c r="L19" s="26">
        <v>0</v>
      </c>
      <c r="M19" s="25">
        <f t="shared" si="35"/>
        <v>75.5</v>
      </c>
      <c r="N19" s="26">
        <v>0</v>
      </c>
      <c r="O19" s="26">
        <v>75.5</v>
      </c>
      <c r="P19" s="26">
        <v>0</v>
      </c>
      <c r="Q19" s="25">
        <f t="shared" si="36"/>
        <v>78.5</v>
      </c>
      <c r="R19" s="26">
        <v>0</v>
      </c>
      <c r="S19" s="26">
        <v>78.5</v>
      </c>
      <c r="T19" s="26">
        <v>0</v>
      </c>
      <c r="U19" s="25">
        <f t="shared" si="37"/>
        <v>78.5</v>
      </c>
      <c r="V19" s="26">
        <v>0</v>
      </c>
      <c r="W19" s="26">
        <v>78.5</v>
      </c>
      <c r="X19" s="26">
        <v>0</v>
      </c>
      <c r="Y19" s="25">
        <f t="shared" si="38"/>
        <v>78.5</v>
      </c>
      <c r="Z19" s="26">
        <v>0</v>
      </c>
      <c r="AA19" s="26">
        <v>78.5</v>
      </c>
      <c r="AB19" s="26">
        <v>0</v>
      </c>
      <c r="AC19" s="25">
        <f t="shared" si="39"/>
        <v>78.5</v>
      </c>
      <c r="AD19" s="26">
        <v>0</v>
      </c>
      <c r="AE19" s="26">
        <v>78.5</v>
      </c>
      <c r="AF19" s="26">
        <v>0</v>
      </c>
      <c r="AG19" s="25">
        <f t="shared" si="40"/>
        <v>78.5</v>
      </c>
      <c r="AH19" s="26">
        <v>0</v>
      </c>
      <c r="AI19" s="26">
        <v>78.5</v>
      </c>
      <c r="AJ19" s="26">
        <v>0</v>
      </c>
      <c r="AK19" s="25">
        <f t="shared" si="41"/>
        <v>78.5</v>
      </c>
      <c r="AL19" s="26">
        <v>0</v>
      </c>
      <c r="AM19" s="25">
        <v>78.5</v>
      </c>
      <c r="AN19" s="26">
        <v>0</v>
      </c>
      <c r="AO19" s="25">
        <f t="shared" si="42"/>
        <v>78.5</v>
      </c>
      <c r="AP19" s="26">
        <v>0</v>
      </c>
      <c r="AQ19" s="26">
        <v>78.5</v>
      </c>
      <c r="AR19" s="26">
        <v>0</v>
      </c>
    </row>
    <row r="20" spans="1:45" ht="42" customHeight="1" outlineLevel="3" x14ac:dyDescent="0.25">
      <c r="A20" s="30" t="s">
        <v>76</v>
      </c>
      <c r="B20" s="85" t="s">
        <v>208</v>
      </c>
      <c r="C20" s="4" t="s">
        <v>60</v>
      </c>
      <c r="D20" s="4" t="s">
        <v>213</v>
      </c>
      <c r="E20" s="12">
        <f t="shared" si="32"/>
        <v>1068.2</v>
      </c>
      <c r="F20" s="13">
        <v>0</v>
      </c>
      <c r="G20" s="13">
        <f t="shared" si="33"/>
        <v>1068.2</v>
      </c>
      <c r="H20" s="13">
        <v>0</v>
      </c>
      <c r="I20" s="25">
        <f t="shared" si="34"/>
        <v>111.2</v>
      </c>
      <c r="J20" s="26">
        <v>0</v>
      </c>
      <c r="K20" s="26">
        <v>111.2</v>
      </c>
      <c r="L20" s="26">
        <v>0</v>
      </c>
      <c r="M20" s="25">
        <f t="shared" si="35"/>
        <v>115.6</v>
      </c>
      <c r="N20" s="26">
        <v>0</v>
      </c>
      <c r="O20" s="26">
        <v>115.6</v>
      </c>
      <c r="P20" s="26">
        <v>0</v>
      </c>
      <c r="Q20" s="25">
        <f t="shared" si="36"/>
        <v>120.2</v>
      </c>
      <c r="R20" s="26">
        <v>0</v>
      </c>
      <c r="S20" s="26">
        <v>120.2</v>
      </c>
      <c r="T20" s="26">
        <v>0</v>
      </c>
      <c r="U20" s="25">
        <f t="shared" si="37"/>
        <v>120.2</v>
      </c>
      <c r="V20" s="26">
        <v>0</v>
      </c>
      <c r="W20" s="26">
        <v>120.2</v>
      </c>
      <c r="X20" s="26">
        <v>0</v>
      </c>
      <c r="Y20" s="25">
        <f t="shared" si="38"/>
        <v>120.2</v>
      </c>
      <c r="Z20" s="26">
        <v>0</v>
      </c>
      <c r="AA20" s="26">
        <v>120.2</v>
      </c>
      <c r="AB20" s="26">
        <v>0</v>
      </c>
      <c r="AC20" s="25">
        <f t="shared" si="39"/>
        <v>120.2</v>
      </c>
      <c r="AD20" s="26">
        <v>0</v>
      </c>
      <c r="AE20" s="26">
        <v>120.2</v>
      </c>
      <c r="AF20" s="26">
        <v>0</v>
      </c>
      <c r="AG20" s="25">
        <f t="shared" si="40"/>
        <v>120.2</v>
      </c>
      <c r="AH20" s="26">
        <v>0</v>
      </c>
      <c r="AI20" s="26">
        <v>120.2</v>
      </c>
      <c r="AJ20" s="26">
        <v>0</v>
      </c>
      <c r="AK20" s="25">
        <f t="shared" si="41"/>
        <v>120.2</v>
      </c>
      <c r="AL20" s="26">
        <v>0</v>
      </c>
      <c r="AM20" s="25">
        <v>120.2</v>
      </c>
      <c r="AN20" s="26">
        <v>0</v>
      </c>
      <c r="AO20" s="25">
        <f t="shared" si="42"/>
        <v>120.2</v>
      </c>
      <c r="AP20" s="26">
        <v>0</v>
      </c>
      <c r="AQ20" s="26">
        <v>120.2</v>
      </c>
      <c r="AR20" s="26">
        <v>0</v>
      </c>
    </row>
    <row r="21" spans="1:45" ht="42" customHeight="1" outlineLevel="3" x14ac:dyDescent="0.25">
      <c r="A21" s="24" t="s">
        <v>175</v>
      </c>
      <c r="B21" s="85" t="s">
        <v>209</v>
      </c>
      <c r="C21" s="4" t="s">
        <v>60</v>
      </c>
      <c r="D21" s="4" t="s">
        <v>213</v>
      </c>
      <c r="E21" s="12">
        <f t="shared" si="32"/>
        <v>835.3</v>
      </c>
      <c r="F21" s="13">
        <v>0</v>
      </c>
      <c r="G21" s="13">
        <f t="shared" si="33"/>
        <v>835.3</v>
      </c>
      <c r="H21" s="13">
        <v>0</v>
      </c>
      <c r="I21" s="25">
        <f t="shared" si="34"/>
        <v>86.9</v>
      </c>
      <c r="J21" s="26">
        <v>0</v>
      </c>
      <c r="K21" s="26">
        <v>86.9</v>
      </c>
      <c r="L21" s="26">
        <v>0</v>
      </c>
      <c r="M21" s="25">
        <f t="shared" si="35"/>
        <v>90.4</v>
      </c>
      <c r="N21" s="26">
        <v>0</v>
      </c>
      <c r="O21" s="26">
        <v>90.4</v>
      </c>
      <c r="P21" s="26">
        <v>0</v>
      </c>
      <c r="Q21" s="25">
        <f t="shared" si="36"/>
        <v>94</v>
      </c>
      <c r="R21" s="26">
        <v>0</v>
      </c>
      <c r="S21" s="26">
        <v>94</v>
      </c>
      <c r="T21" s="26">
        <v>0</v>
      </c>
      <c r="U21" s="25">
        <f t="shared" si="37"/>
        <v>94</v>
      </c>
      <c r="V21" s="26">
        <v>0</v>
      </c>
      <c r="W21" s="26">
        <v>94</v>
      </c>
      <c r="X21" s="26">
        <v>0</v>
      </c>
      <c r="Y21" s="25">
        <f t="shared" si="38"/>
        <v>94</v>
      </c>
      <c r="Z21" s="26">
        <v>0</v>
      </c>
      <c r="AA21" s="26">
        <v>94</v>
      </c>
      <c r="AB21" s="26">
        <v>0</v>
      </c>
      <c r="AC21" s="25">
        <f t="shared" si="39"/>
        <v>94</v>
      </c>
      <c r="AD21" s="26">
        <v>0</v>
      </c>
      <c r="AE21" s="26">
        <v>94</v>
      </c>
      <c r="AF21" s="26">
        <v>0</v>
      </c>
      <c r="AG21" s="25">
        <f t="shared" si="40"/>
        <v>94</v>
      </c>
      <c r="AH21" s="26">
        <v>0</v>
      </c>
      <c r="AI21" s="26">
        <v>94</v>
      </c>
      <c r="AJ21" s="26">
        <v>0</v>
      </c>
      <c r="AK21" s="25">
        <f t="shared" si="41"/>
        <v>94</v>
      </c>
      <c r="AL21" s="26">
        <v>0</v>
      </c>
      <c r="AM21" s="25">
        <v>94</v>
      </c>
      <c r="AN21" s="26">
        <v>0</v>
      </c>
      <c r="AO21" s="25">
        <f t="shared" si="42"/>
        <v>94</v>
      </c>
      <c r="AP21" s="26">
        <v>0</v>
      </c>
      <c r="AQ21" s="26">
        <v>94</v>
      </c>
      <c r="AR21" s="26">
        <v>0</v>
      </c>
    </row>
    <row r="22" spans="1:45" ht="42" customHeight="1" outlineLevel="3" x14ac:dyDescent="0.25">
      <c r="A22" s="24" t="s">
        <v>188</v>
      </c>
      <c r="B22" s="85" t="s">
        <v>210</v>
      </c>
      <c r="C22" s="4" t="s">
        <v>60</v>
      </c>
      <c r="D22" s="4" t="s">
        <v>213</v>
      </c>
      <c r="E22" s="12">
        <f t="shared" si="32"/>
        <v>758.8</v>
      </c>
      <c r="F22" s="13">
        <v>0</v>
      </c>
      <c r="G22" s="13">
        <f t="shared" si="33"/>
        <v>758.8</v>
      </c>
      <c r="H22" s="13">
        <v>0</v>
      </c>
      <c r="I22" s="25">
        <f t="shared" si="34"/>
        <v>78.900000000000006</v>
      </c>
      <c r="J22" s="26">
        <v>0</v>
      </c>
      <c r="K22" s="26">
        <v>78.900000000000006</v>
      </c>
      <c r="L22" s="26">
        <v>0</v>
      </c>
      <c r="M22" s="25">
        <f t="shared" si="35"/>
        <v>82.1</v>
      </c>
      <c r="N22" s="26">
        <v>0</v>
      </c>
      <c r="O22" s="26">
        <v>82.1</v>
      </c>
      <c r="P22" s="26">
        <v>0</v>
      </c>
      <c r="Q22" s="25">
        <f t="shared" si="36"/>
        <v>85.4</v>
      </c>
      <c r="R22" s="26">
        <v>0</v>
      </c>
      <c r="S22" s="26">
        <v>85.4</v>
      </c>
      <c r="T22" s="26">
        <v>0</v>
      </c>
      <c r="U22" s="25">
        <f t="shared" si="37"/>
        <v>85.4</v>
      </c>
      <c r="V22" s="26">
        <v>0</v>
      </c>
      <c r="W22" s="26">
        <v>85.4</v>
      </c>
      <c r="X22" s="26">
        <v>0</v>
      </c>
      <c r="Y22" s="25">
        <f t="shared" si="38"/>
        <v>85.4</v>
      </c>
      <c r="Z22" s="26">
        <v>0</v>
      </c>
      <c r="AA22" s="26">
        <v>85.4</v>
      </c>
      <c r="AB22" s="26">
        <v>0</v>
      </c>
      <c r="AC22" s="25">
        <f t="shared" si="39"/>
        <v>85.4</v>
      </c>
      <c r="AD22" s="26">
        <v>0</v>
      </c>
      <c r="AE22" s="26">
        <v>85.4</v>
      </c>
      <c r="AF22" s="26">
        <v>0</v>
      </c>
      <c r="AG22" s="25">
        <f t="shared" si="40"/>
        <v>85.4</v>
      </c>
      <c r="AH22" s="26">
        <v>0</v>
      </c>
      <c r="AI22" s="26">
        <v>85.4</v>
      </c>
      <c r="AJ22" s="26">
        <v>0</v>
      </c>
      <c r="AK22" s="25">
        <f t="shared" si="41"/>
        <v>85.4</v>
      </c>
      <c r="AL22" s="26">
        <v>0</v>
      </c>
      <c r="AM22" s="25">
        <v>85.4</v>
      </c>
      <c r="AN22" s="26">
        <v>0</v>
      </c>
      <c r="AO22" s="25">
        <f t="shared" si="42"/>
        <v>85.4</v>
      </c>
      <c r="AP22" s="26">
        <v>0</v>
      </c>
      <c r="AQ22" s="26">
        <v>85.4</v>
      </c>
      <c r="AR22" s="26">
        <v>0</v>
      </c>
    </row>
    <row r="23" spans="1:45" ht="42" customHeight="1" outlineLevel="3" x14ac:dyDescent="0.25">
      <c r="A23" s="24" t="s">
        <v>202</v>
      </c>
      <c r="B23" s="85" t="s">
        <v>211</v>
      </c>
      <c r="C23" s="4" t="s">
        <v>60</v>
      </c>
      <c r="D23" s="4" t="s">
        <v>213</v>
      </c>
      <c r="E23" s="12">
        <f t="shared" si="32"/>
        <v>569.50000000000011</v>
      </c>
      <c r="F23" s="13">
        <v>0</v>
      </c>
      <c r="G23" s="13">
        <f t="shared" si="33"/>
        <v>569.50000000000011</v>
      </c>
      <c r="H23" s="13">
        <v>0</v>
      </c>
      <c r="I23" s="25">
        <f t="shared" si="34"/>
        <v>59.2</v>
      </c>
      <c r="J23" s="26">
        <v>0</v>
      </c>
      <c r="K23" s="26">
        <v>59.2</v>
      </c>
      <c r="L23" s="26">
        <v>0</v>
      </c>
      <c r="M23" s="25">
        <f t="shared" si="35"/>
        <v>61.6</v>
      </c>
      <c r="N23" s="26">
        <v>0</v>
      </c>
      <c r="O23" s="26">
        <v>61.6</v>
      </c>
      <c r="P23" s="26">
        <v>0</v>
      </c>
      <c r="Q23" s="25">
        <f t="shared" si="36"/>
        <v>64.099999999999994</v>
      </c>
      <c r="R23" s="26">
        <v>0</v>
      </c>
      <c r="S23" s="26">
        <v>64.099999999999994</v>
      </c>
      <c r="T23" s="26">
        <v>0</v>
      </c>
      <c r="U23" s="25">
        <f t="shared" si="37"/>
        <v>64.099999999999994</v>
      </c>
      <c r="V23" s="26">
        <v>0</v>
      </c>
      <c r="W23" s="26">
        <v>64.099999999999994</v>
      </c>
      <c r="X23" s="26">
        <v>0</v>
      </c>
      <c r="Y23" s="25">
        <f t="shared" si="38"/>
        <v>64.099999999999994</v>
      </c>
      <c r="Z23" s="26">
        <v>0</v>
      </c>
      <c r="AA23" s="26">
        <v>64.099999999999994</v>
      </c>
      <c r="AB23" s="26">
        <v>0</v>
      </c>
      <c r="AC23" s="25">
        <f t="shared" si="39"/>
        <v>64.099999999999994</v>
      </c>
      <c r="AD23" s="26">
        <v>0</v>
      </c>
      <c r="AE23" s="26">
        <v>64.099999999999994</v>
      </c>
      <c r="AF23" s="26">
        <v>0</v>
      </c>
      <c r="AG23" s="25">
        <f t="shared" si="40"/>
        <v>64.099999999999994</v>
      </c>
      <c r="AH23" s="26">
        <v>0</v>
      </c>
      <c r="AI23" s="26">
        <v>64.099999999999994</v>
      </c>
      <c r="AJ23" s="26">
        <v>0</v>
      </c>
      <c r="AK23" s="25">
        <f t="shared" si="41"/>
        <v>64.099999999999994</v>
      </c>
      <c r="AL23" s="26">
        <v>0</v>
      </c>
      <c r="AM23" s="25">
        <v>64.099999999999994</v>
      </c>
      <c r="AN23" s="26">
        <v>0</v>
      </c>
      <c r="AO23" s="25">
        <f t="shared" si="42"/>
        <v>64.099999999999994</v>
      </c>
      <c r="AP23" s="26">
        <v>0</v>
      </c>
      <c r="AQ23" s="26">
        <v>64.099999999999994</v>
      </c>
      <c r="AR23" s="26">
        <v>0</v>
      </c>
    </row>
    <row r="24" spans="1:45" ht="42" customHeight="1" outlineLevel="3" x14ac:dyDescent="0.25">
      <c r="A24" s="24" t="s">
        <v>203</v>
      </c>
      <c r="B24" s="85" t="s">
        <v>223</v>
      </c>
      <c r="C24" s="4" t="s">
        <v>60</v>
      </c>
      <c r="D24" s="4" t="s">
        <v>213</v>
      </c>
      <c r="E24" s="12">
        <f t="shared" si="32"/>
        <v>766.9</v>
      </c>
      <c r="F24" s="13">
        <v>0</v>
      </c>
      <c r="G24" s="13">
        <f t="shared" si="33"/>
        <v>766.9</v>
      </c>
      <c r="H24" s="13">
        <v>0</v>
      </c>
      <c r="I24" s="25">
        <f t="shared" si="34"/>
        <v>79.8</v>
      </c>
      <c r="J24" s="26">
        <v>0</v>
      </c>
      <c r="K24" s="26">
        <v>79.8</v>
      </c>
      <c r="L24" s="26">
        <v>0</v>
      </c>
      <c r="M24" s="25">
        <f t="shared" si="35"/>
        <v>83</v>
      </c>
      <c r="N24" s="26">
        <v>0</v>
      </c>
      <c r="O24" s="26">
        <v>83</v>
      </c>
      <c r="P24" s="26">
        <v>0</v>
      </c>
      <c r="Q24" s="25">
        <f t="shared" si="36"/>
        <v>86.3</v>
      </c>
      <c r="R24" s="26">
        <v>0</v>
      </c>
      <c r="S24" s="26">
        <v>86.3</v>
      </c>
      <c r="T24" s="26">
        <v>0</v>
      </c>
      <c r="U24" s="25">
        <f t="shared" si="37"/>
        <v>86.3</v>
      </c>
      <c r="V24" s="26">
        <v>0</v>
      </c>
      <c r="W24" s="26">
        <v>86.3</v>
      </c>
      <c r="X24" s="26">
        <v>0</v>
      </c>
      <c r="Y24" s="25">
        <f t="shared" si="38"/>
        <v>86.3</v>
      </c>
      <c r="Z24" s="26">
        <v>0</v>
      </c>
      <c r="AA24" s="26">
        <v>86.3</v>
      </c>
      <c r="AB24" s="26">
        <v>0</v>
      </c>
      <c r="AC24" s="25">
        <f t="shared" si="39"/>
        <v>86.3</v>
      </c>
      <c r="AD24" s="26">
        <v>0</v>
      </c>
      <c r="AE24" s="26">
        <v>86.3</v>
      </c>
      <c r="AF24" s="26">
        <v>0</v>
      </c>
      <c r="AG24" s="25">
        <f t="shared" si="40"/>
        <v>86.3</v>
      </c>
      <c r="AH24" s="26">
        <v>0</v>
      </c>
      <c r="AI24" s="26">
        <v>86.3</v>
      </c>
      <c r="AJ24" s="26">
        <v>0</v>
      </c>
      <c r="AK24" s="25">
        <f t="shared" si="41"/>
        <v>86.3</v>
      </c>
      <c r="AL24" s="26">
        <v>0</v>
      </c>
      <c r="AM24" s="25">
        <v>86.3</v>
      </c>
      <c r="AN24" s="26">
        <v>0</v>
      </c>
      <c r="AO24" s="25">
        <f t="shared" si="42"/>
        <v>86.3</v>
      </c>
      <c r="AP24" s="26">
        <v>0</v>
      </c>
      <c r="AQ24" s="26">
        <v>86.3</v>
      </c>
      <c r="AR24" s="26">
        <v>0</v>
      </c>
    </row>
    <row r="25" spans="1:45" ht="42" customHeight="1" outlineLevel="3" x14ac:dyDescent="0.25">
      <c r="A25" s="24" t="s">
        <v>204</v>
      </c>
      <c r="B25" s="85" t="s">
        <v>224</v>
      </c>
      <c r="C25" s="4" t="s">
        <v>60</v>
      </c>
      <c r="D25" s="4" t="s">
        <v>213</v>
      </c>
      <c r="E25" s="12">
        <f t="shared" si="32"/>
        <v>212.40000000000003</v>
      </c>
      <c r="F25" s="13">
        <v>0</v>
      </c>
      <c r="G25" s="13">
        <f t="shared" si="33"/>
        <v>212.40000000000003</v>
      </c>
      <c r="H25" s="13">
        <v>0</v>
      </c>
      <c r="I25" s="25">
        <f t="shared" si="34"/>
        <v>22.1</v>
      </c>
      <c r="J25" s="26">
        <v>0</v>
      </c>
      <c r="K25" s="26">
        <v>22.1</v>
      </c>
      <c r="L25" s="26">
        <v>0</v>
      </c>
      <c r="M25" s="25">
        <f t="shared" si="35"/>
        <v>23</v>
      </c>
      <c r="N25" s="26">
        <v>0</v>
      </c>
      <c r="O25" s="26">
        <v>23</v>
      </c>
      <c r="P25" s="26">
        <v>0</v>
      </c>
      <c r="Q25" s="25">
        <f t="shared" si="36"/>
        <v>23.9</v>
      </c>
      <c r="R25" s="26">
        <v>0</v>
      </c>
      <c r="S25" s="26">
        <v>23.9</v>
      </c>
      <c r="T25" s="26">
        <v>0</v>
      </c>
      <c r="U25" s="25">
        <f t="shared" si="37"/>
        <v>23.9</v>
      </c>
      <c r="V25" s="26">
        <v>0</v>
      </c>
      <c r="W25" s="26">
        <v>23.9</v>
      </c>
      <c r="X25" s="26">
        <v>0</v>
      </c>
      <c r="Y25" s="25">
        <f t="shared" si="38"/>
        <v>23.9</v>
      </c>
      <c r="Z25" s="26">
        <v>0</v>
      </c>
      <c r="AA25" s="26">
        <v>23.9</v>
      </c>
      <c r="AB25" s="26">
        <v>0</v>
      </c>
      <c r="AC25" s="25">
        <f t="shared" si="39"/>
        <v>23.9</v>
      </c>
      <c r="AD25" s="26">
        <v>0</v>
      </c>
      <c r="AE25" s="26">
        <v>23.9</v>
      </c>
      <c r="AF25" s="26">
        <v>0</v>
      </c>
      <c r="AG25" s="25">
        <f t="shared" si="40"/>
        <v>23.9</v>
      </c>
      <c r="AH25" s="26">
        <v>0</v>
      </c>
      <c r="AI25" s="26">
        <v>23.9</v>
      </c>
      <c r="AJ25" s="26">
        <v>0</v>
      </c>
      <c r="AK25" s="25">
        <f t="shared" si="41"/>
        <v>23.9</v>
      </c>
      <c r="AL25" s="26">
        <v>0</v>
      </c>
      <c r="AM25" s="25">
        <v>23.9</v>
      </c>
      <c r="AN25" s="26">
        <v>0</v>
      </c>
      <c r="AO25" s="25">
        <f t="shared" si="42"/>
        <v>23.9</v>
      </c>
      <c r="AP25" s="26">
        <v>0</v>
      </c>
      <c r="AQ25" s="26">
        <v>23.9</v>
      </c>
      <c r="AR25" s="26">
        <v>0</v>
      </c>
    </row>
    <row r="26" spans="1:45" ht="42" customHeight="1" outlineLevel="3" x14ac:dyDescent="0.25">
      <c r="A26" s="24" t="s">
        <v>205</v>
      </c>
      <c r="B26" s="85" t="s">
        <v>225</v>
      </c>
      <c r="C26" s="4" t="s">
        <v>60</v>
      </c>
      <c r="D26" s="4" t="s">
        <v>213</v>
      </c>
      <c r="E26" s="12">
        <f t="shared" si="32"/>
        <v>318.10000000000002</v>
      </c>
      <c r="F26" s="13">
        <v>0</v>
      </c>
      <c r="G26" s="13">
        <f t="shared" si="33"/>
        <v>318.10000000000002</v>
      </c>
      <c r="H26" s="13">
        <v>0</v>
      </c>
      <c r="I26" s="25">
        <f t="shared" si="34"/>
        <v>33.1</v>
      </c>
      <c r="J26" s="26">
        <v>0</v>
      </c>
      <c r="K26" s="26">
        <v>33.1</v>
      </c>
      <c r="L26" s="26">
        <v>0</v>
      </c>
      <c r="M26" s="25">
        <f t="shared" si="35"/>
        <v>34.4</v>
      </c>
      <c r="N26" s="26">
        <v>0</v>
      </c>
      <c r="O26" s="26">
        <v>34.4</v>
      </c>
      <c r="P26" s="26">
        <v>0</v>
      </c>
      <c r="Q26" s="25">
        <f t="shared" si="36"/>
        <v>35.799999999999997</v>
      </c>
      <c r="R26" s="26">
        <v>0</v>
      </c>
      <c r="S26" s="26">
        <v>35.799999999999997</v>
      </c>
      <c r="T26" s="26">
        <v>0</v>
      </c>
      <c r="U26" s="25">
        <f t="shared" si="37"/>
        <v>35.799999999999997</v>
      </c>
      <c r="V26" s="26">
        <v>0</v>
      </c>
      <c r="W26" s="26">
        <v>35.799999999999997</v>
      </c>
      <c r="X26" s="26">
        <v>0</v>
      </c>
      <c r="Y26" s="25">
        <f t="shared" si="38"/>
        <v>35.799999999999997</v>
      </c>
      <c r="Z26" s="26">
        <v>0</v>
      </c>
      <c r="AA26" s="26">
        <v>35.799999999999997</v>
      </c>
      <c r="AB26" s="26">
        <v>0</v>
      </c>
      <c r="AC26" s="25">
        <f t="shared" si="39"/>
        <v>35.799999999999997</v>
      </c>
      <c r="AD26" s="26">
        <v>0</v>
      </c>
      <c r="AE26" s="26">
        <v>35.799999999999997</v>
      </c>
      <c r="AF26" s="26">
        <v>0</v>
      </c>
      <c r="AG26" s="25">
        <f t="shared" si="40"/>
        <v>35.799999999999997</v>
      </c>
      <c r="AH26" s="26">
        <v>0</v>
      </c>
      <c r="AI26" s="26">
        <v>35.799999999999997</v>
      </c>
      <c r="AJ26" s="26">
        <v>0</v>
      </c>
      <c r="AK26" s="25">
        <f t="shared" si="41"/>
        <v>35.799999999999997</v>
      </c>
      <c r="AL26" s="26">
        <v>0</v>
      </c>
      <c r="AM26" s="25">
        <v>35.799999999999997</v>
      </c>
      <c r="AN26" s="26">
        <v>0</v>
      </c>
      <c r="AO26" s="25">
        <f t="shared" si="42"/>
        <v>35.799999999999997</v>
      </c>
      <c r="AP26" s="26">
        <v>0</v>
      </c>
      <c r="AQ26" s="26">
        <v>35.799999999999997</v>
      </c>
      <c r="AR26" s="26">
        <v>0</v>
      </c>
    </row>
    <row r="27" spans="1:45" ht="42" customHeight="1" outlineLevel="3" x14ac:dyDescent="0.25">
      <c r="A27" s="24" t="s">
        <v>212</v>
      </c>
      <c r="B27" s="85" t="s">
        <v>226</v>
      </c>
      <c r="C27" s="4" t="s">
        <v>60</v>
      </c>
      <c r="D27" s="4" t="s">
        <v>213</v>
      </c>
      <c r="E27" s="12">
        <f t="shared" ref="E27:E29" si="43">SUM(F27:H27)</f>
        <v>133.19999999999999</v>
      </c>
      <c r="F27" s="13">
        <v>0</v>
      </c>
      <c r="G27" s="13">
        <f t="shared" ref="G27:G29" si="44">K27+O27+S27+W27+AA27+AE27+AI27+AM27+AQ27</f>
        <v>133.19999999999999</v>
      </c>
      <c r="H27" s="13">
        <v>0</v>
      </c>
      <c r="I27" s="25">
        <f t="shared" ref="I27" si="45">K27</f>
        <v>13.8</v>
      </c>
      <c r="J27" s="26">
        <v>0</v>
      </c>
      <c r="K27" s="26">
        <v>13.8</v>
      </c>
      <c r="L27" s="26">
        <v>0</v>
      </c>
      <c r="M27" s="25">
        <f t="shared" ref="M27" si="46">O27</f>
        <v>14.4</v>
      </c>
      <c r="N27" s="26">
        <v>0</v>
      </c>
      <c r="O27" s="26">
        <v>14.4</v>
      </c>
      <c r="P27" s="26">
        <v>0</v>
      </c>
      <c r="Q27" s="25">
        <f t="shared" ref="Q27" si="47">S27</f>
        <v>15</v>
      </c>
      <c r="R27" s="26">
        <v>0</v>
      </c>
      <c r="S27" s="26">
        <v>15</v>
      </c>
      <c r="T27" s="26">
        <v>0</v>
      </c>
      <c r="U27" s="25">
        <f t="shared" ref="U27" si="48">W27</f>
        <v>15</v>
      </c>
      <c r="V27" s="26">
        <v>0</v>
      </c>
      <c r="W27" s="26">
        <v>15</v>
      </c>
      <c r="X27" s="26">
        <v>0</v>
      </c>
      <c r="Y27" s="25">
        <f t="shared" ref="Y27" si="49">AA27</f>
        <v>15</v>
      </c>
      <c r="Z27" s="26">
        <v>0</v>
      </c>
      <c r="AA27" s="26">
        <v>15</v>
      </c>
      <c r="AB27" s="26">
        <v>0</v>
      </c>
      <c r="AC27" s="25">
        <f t="shared" ref="AC27" si="50">AE27</f>
        <v>15</v>
      </c>
      <c r="AD27" s="26">
        <v>0</v>
      </c>
      <c r="AE27" s="26">
        <v>15</v>
      </c>
      <c r="AF27" s="26">
        <v>0</v>
      </c>
      <c r="AG27" s="25">
        <f t="shared" ref="AG27" si="51">AI27</f>
        <v>15</v>
      </c>
      <c r="AH27" s="26">
        <v>0</v>
      </c>
      <c r="AI27" s="26">
        <v>15</v>
      </c>
      <c r="AJ27" s="26">
        <v>0</v>
      </c>
      <c r="AK27" s="25">
        <f t="shared" ref="AK27" si="52">AM27</f>
        <v>15</v>
      </c>
      <c r="AL27" s="26">
        <v>0</v>
      </c>
      <c r="AM27" s="25">
        <v>15</v>
      </c>
      <c r="AN27" s="26">
        <v>0</v>
      </c>
      <c r="AO27" s="25">
        <f t="shared" ref="AO27" si="53">AQ27</f>
        <v>15</v>
      </c>
      <c r="AP27" s="26">
        <v>0</v>
      </c>
      <c r="AQ27" s="26">
        <v>15</v>
      </c>
      <c r="AR27" s="26">
        <v>0</v>
      </c>
    </row>
    <row r="28" spans="1:45" ht="51" customHeight="1" outlineLevel="3" x14ac:dyDescent="0.25">
      <c r="A28" s="24" t="s">
        <v>44</v>
      </c>
      <c r="B28" s="119" t="s">
        <v>227</v>
      </c>
      <c r="C28" s="4" t="s">
        <v>60</v>
      </c>
      <c r="D28" s="4" t="s">
        <v>228</v>
      </c>
      <c r="E28" s="12">
        <f t="shared" si="43"/>
        <v>523.9</v>
      </c>
      <c r="F28" s="13">
        <v>0</v>
      </c>
      <c r="G28" s="13">
        <f t="shared" si="44"/>
        <v>523.9</v>
      </c>
      <c r="H28" s="13">
        <v>0</v>
      </c>
      <c r="I28" s="25">
        <f>K28</f>
        <v>523.9</v>
      </c>
      <c r="J28" s="26">
        <v>0</v>
      </c>
      <c r="K28" s="116">
        <v>523.9</v>
      </c>
      <c r="L28" s="26">
        <v>0</v>
      </c>
      <c r="M28" s="25">
        <f>O28</f>
        <v>0</v>
      </c>
      <c r="N28" s="26">
        <v>0</v>
      </c>
      <c r="O28" s="26">
        <v>0</v>
      </c>
      <c r="P28" s="26">
        <v>0</v>
      </c>
      <c r="Q28" s="25">
        <f>S28</f>
        <v>0</v>
      </c>
      <c r="R28" s="26">
        <v>0</v>
      </c>
      <c r="S28" s="26">
        <v>0</v>
      </c>
      <c r="T28" s="26">
        <v>0</v>
      </c>
      <c r="U28" s="25">
        <f>W28</f>
        <v>0</v>
      </c>
      <c r="V28" s="26">
        <v>0</v>
      </c>
      <c r="W28" s="26">
        <v>0</v>
      </c>
      <c r="X28" s="26">
        <v>0</v>
      </c>
      <c r="Y28" s="25">
        <f>AA28</f>
        <v>0</v>
      </c>
      <c r="Z28" s="26">
        <v>0</v>
      </c>
      <c r="AA28" s="26">
        <v>0</v>
      </c>
      <c r="AB28" s="26">
        <v>0</v>
      </c>
      <c r="AC28" s="25">
        <f>AE28</f>
        <v>0</v>
      </c>
      <c r="AD28" s="26">
        <v>0</v>
      </c>
      <c r="AE28" s="26">
        <v>0</v>
      </c>
      <c r="AF28" s="26">
        <v>0</v>
      </c>
      <c r="AG28" s="25">
        <f>AI28</f>
        <v>0</v>
      </c>
      <c r="AH28" s="26">
        <v>0</v>
      </c>
      <c r="AI28" s="26">
        <v>0</v>
      </c>
      <c r="AJ28" s="26">
        <v>0</v>
      </c>
      <c r="AK28" s="25">
        <f>AM28</f>
        <v>0</v>
      </c>
      <c r="AL28" s="26">
        <v>0</v>
      </c>
      <c r="AM28" s="26">
        <v>0</v>
      </c>
      <c r="AN28" s="26">
        <v>0</v>
      </c>
      <c r="AO28" s="25">
        <f>AQ28</f>
        <v>0</v>
      </c>
      <c r="AP28" s="26">
        <v>0</v>
      </c>
      <c r="AQ28" s="26">
        <v>0</v>
      </c>
      <c r="AR28" s="26">
        <v>0</v>
      </c>
    </row>
    <row r="29" spans="1:45" ht="51" customHeight="1" outlineLevel="3" x14ac:dyDescent="0.25">
      <c r="A29" s="113" t="s">
        <v>119</v>
      </c>
      <c r="B29" s="120" t="s">
        <v>233</v>
      </c>
      <c r="C29" s="112" t="s">
        <v>60</v>
      </c>
      <c r="D29" s="4" t="s">
        <v>60</v>
      </c>
      <c r="E29" s="12">
        <f t="shared" si="43"/>
        <v>598.20000000000005</v>
      </c>
      <c r="F29" s="13">
        <v>0</v>
      </c>
      <c r="G29" s="13">
        <f t="shared" si="44"/>
        <v>598.20000000000005</v>
      </c>
      <c r="H29" s="13">
        <v>0</v>
      </c>
      <c r="I29" s="25">
        <f>K29</f>
        <v>598.20000000000005</v>
      </c>
      <c r="J29" s="114">
        <v>0</v>
      </c>
      <c r="K29" s="121">
        <v>598.20000000000005</v>
      </c>
      <c r="L29" s="115">
        <v>0</v>
      </c>
      <c r="M29" s="25">
        <f>O29</f>
        <v>0</v>
      </c>
      <c r="N29" s="26">
        <v>0</v>
      </c>
      <c r="O29" s="26">
        <v>0</v>
      </c>
      <c r="P29" s="26">
        <v>0</v>
      </c>
      <c r="Q29" s="25">
        <f>S29</f>
        <v>0</v>
      </c>
      <c r="R29" s="26">
        <v>0</v>
      </c>
      <c r="S29" s="26">
        <v>0</v>
      </c>
      <c r="T29" s="26">
        <v>0</v>
      </c>
      <c r="U29" s="25">
        <f>W29</f>
        <v>0</v>
      </c>
      <c r="V29" s="26">
        <v>0</v>
      </c>
      <c r="W29" s="26">
        <v>0</v>
      </c>
      <c r="X29" s="26">
        <v>0</v>
      </c>
      <c r="Y29" s="25">
        <f>AA29</f>
        <v>0</v>
      </c>
      <c r="Z29" s="26">
        <v>0</v>
      </c>
      <c r="AA29" s="26">
        <v>0</v>
      </c>
      <c r="AB29" s="26">
        <v>0</v>
      </c>
      <c r="AC29" s="25">
        <f>AE29</f>
        <v>0</v>
      </c>
      <c r="AD29" s="26">
        <v>0</v>
      </c>
      <c r="AE29" s="26">
        <v>0</v>
      </c>
      <c r="AF29" s="26">
        <v>0</v>
      </c>
      <c r="AG29" s="25">
        <f>AI29</f>
        <v>0</v>
      </c>
      <c r="AH29" s="26">
        <v>0</v>
      </c>
      <c r="AI29" s="26">
        <v>0</v>
      </c>
      <c r="AJ29" s="26">
        <v>0</v>
      </c>
      <c r="AK29" s="25">
        <f>AM29</f>
        <v>0</v>
      </c>
      <c r="AL29" s="26">
        <v>0</v>
      </c>
      <c r="AM29" s="26">
        <v>0</v>
      </c>
      <c r="AN29" s="26">
        <v>0</v>
      </c>
      <c r="AO29" s="25">
        <f>AQ29</f>
        <v>0</v>
      </c>
      <c r="AP29" s="26">
        <v>0</v>
      </c>
      <c r="AQ29" s="26">
        <v>0</v>
      </c>
      <c r="AR29" s="26">
        <v>0</v>
      </c>
    </row>
    <row r="30" spans="1:45" ht="51" customHeight="1" outlineLevel="3" x14ac:dyDescent="0.25">
      <c r="A30" s="113" t="s">
        <v>230</v>
      </c>
      <c r="B30" s="120" t="s">
        <v>234</v>
      </c>
      <c r="C30" s="112" t="s">
        <v>60</v>
      </c>
      <c r="D30" s="4" t="s">
        <v>60</v>
      </c>
      <c r="E30" s="12">
        <f t="shared" ref="E30" si="54">SUM(F30:H30)</f>
        <v>539.6</v>
      </c>
      <c r="F30" s="13">
        <v>0</v>
      </c>
      <c r="G30" s="13">
        <f t="shared" ref="G30" si="55">K30+O30+S30+W30+AA30+AE30+AI30+AM30+AQ30</f>
        <v>539.6</v>
      </c>
      <c r="H30" s="13">
        <v>0</v>
      </c>
      <c r="I30" s="25">
        <f>K30</f>
        <v>539.6</v>
      </c>
      <c r="J30" s="114">
        <v>0</v>
      </c>
      <c r="K30" s="121">
        <v>539.6</v>
      </c>
      <c r="L30" s="115">
        <v>0</v>
      </c>
      <c r="M30" s="25">
        <f>O30</f>
        <v>0</v>
      </c>
      <c r="N30" s="26">
        <v>0</v>
      </c>
      <c r="O30" s="26">
        <v>0</v>
      </c>
      <c r="P30" s="26">
        <v>0</v>
      </c>
      <c r="Q30" s="25">
        <f>S30</f>
        <v>0</v>
      </c>
      <c r="R30" s="26">
        <v>0</v>
      </c>
      <c r="S30" s="26">
        <v>0</v>
      </c>
      <c r="T30" s="26">
        <v>0</v>
      </c>
      <c r="U30" s="25">
        <f>W30</f>
        <v>0</v>
      </c>
      <c r="V30" s="26">
        <v>0</v>
      </c>
      <c r="W30" s="26">
        <v>0</v>
      </c>
      <c r="X30" s="26">
        <v>0</v>
      </c>
      <c r="Y30" s="25">
        <f>AA30</f>
        <v>0</v>
      </c>
      <c r="Z30" s="26">
        <v>0</v>
      </c>
      <c r="AA30" s="26">
        <v>0</v>
      </c>
      <c r="AB30" s="26">
        <v>0</v>
      </c>
      <c r="AC30" s="25">
        <f>AE30</f>
        <v>0</v>
      </c>
      <c r="AD30" s="26">
        <v>0</v>
      </c>
      <c r="AE30" s="26">
        <v>0</v>
      </c>
      <c r="AF30" s="26">
        <v>0</v>
      </c>
      <c r="AG30" s="25">
        <f>AI30</f>
        <v>0</v>
      </c>
      <c r="AH30" s="26">
        <v>0</v>
      </c>
      <c r="AI30" s="26">
        <v>0</v>
      </c>
      <c r="AJ30" s="26">
        <v>0</v>
      </c>
      <c r="AK30" s="25">
        <f>AM30</f>
        <v>0</v>
      </c>
      <c r="AL30" s="26">
        <v>0</v>
      </c>
      <c r="AM30" s="26">
        <v>0</v>
      </c>
      <c r="AN30" s="26">
        <v>0</v>
      </c>
      <c r="AO30" s="25">
        <f>AQ30</f>
        <v>0</v>
      </c>
      <c r="AP30" s="26">
        <v>0</v>
      </c>
      <c r="AQ30" s="26">
        <v>0</v>
      </c>
      <c r="AR30" s="26">
        <v>0</v>
      </c>
    </row>
    <row r="31" spans="1:45" ht="51" customHeight="1" outlineLevel="3" x14ac:dyDescent="0.25">
      <c r="A31" s="113" t="s">
        <v>231</v>
      </c>
      <c r="B31" s="120" t="s">
        <v>235</v>
      </c>
      <c r="C31" s="112" t="s">
        <v>60</v>
      </c>
      <c r="D31" s="4" t="s">
        <v>60</v>
      </c>
      <c r="E31" s="12">
        <f t="shared" ref="E31" si="56">SUM(F31:H31)</f>
        <v>108.7</v>
      </c>
      <c r="F31" s="13">
        <v>0</v>
      </c>
      <c r="G31" s="13">
        <f t="shared" ref="G31" si="57">K31+O31+S31+W31+AA31+AE31+AI31+AM31+AQ31</f>
        <v>108.7</v>
      </c>
      <c r="H31" s="13">
        <v>0</v>
      </c>
      <c r="I31" s="25">
        <f>K31</f>
        <v>108.7</v>
      </c>
      <c r="J31" s="114">
        <v>0</v>
      </c>
      <c r="K31" s="121">
        <v>108.7</v>
      </c>
      <c r="L31" s="115">
        <v>0</v>
      </c>
      <c r="M31" s="25">
        <f>O31</f>
        <v>0</v>
      </c>
      <c r="N31" s="26">
        <v>0</v>
      </c>
      <c r="O31" s="26">
        <v>0</v>
      </c>
      <c r="P31" s="26">
        <v>0</v>
      </c>
      <c r="Q31" s="25">
        <f>S31</f>
        <v>0</v>
      </c>
      <c r="R31" s="26">
        <v>0</v>
      </c>
      <c r="S31" s="26">
        <v>0</v>
      </c>
      <c r="T31" s="26">
        <v>0</v>
      </c>
      <c r="U31" s="25">
        <f>W31</f>
        <v>0</v>
      </c>
      <c r="V31" s="26">
        <v>0</v>
      </c>
      <c r="W31" s="26">
        <v>0</v>
      </c>
      <c r="X31" s="26">
        <v>0</v>
      </c>
      <c r="Y31" s="25">
        <f>AA31</f>
        <v>0</v>
      </c>
      <c r="Z31" s="26">
        <v>0</v>
      </c>
      <c r="AA31" s="26">
        <v>0</v>
      </c>
      <c r="AB31" s="26">
        <v>0</v>
      </c>
      <c r="AC31" s="25">
        <f>AE31</f>
        <v>0</v>
      </c>
      <c r="AD31" s="26">
        <v>0</v>
      </c>
      <c r="AE31" s="26">
        <v>0</v>
      </c>
      <c r="AF31" s="26">
        <v>0</v>
      </c>
      <c r="AG31" s="25">
        <f>AI31</f>
        <v>0</v>
      </c>
      <c r="AH31" s="26">
        <v>0</v>
      </c>
      <c r="AI31" s="26">
        <v>0</v>
      </c>
      <c r="AJ31" s="26">
        <v>0</v>
      </c>
      <c r="AK31" s="25">
        <f>AM31</f>
        <v>0</v>
      </c>
      <c r="AL31" s="26">
        <v>0</v>
      </c>
      <c r="AM31" s="26">
        <v>0</v>
      </c>
      <c r="AN31" s="26">
        <v>0</v>
      </c>
      <c r="AO31" s="25">
        <f>AQ31</f>
        <v>0</v>
      </c>
      <c r="AP31" s="26">
        <v>0</v>
      </c>
      <c r="AQ31" s="26">
        <v>0</v>
      </c>
      <c r="AR31" s="26">
        <v>0</v>
      </c>
    </row>
    <row r="32" spans="1:45" s="18" customFormat="1" ht="30.75" customHeight="1" outlineLevel="3" x14ac:dyDescent="0.25">
      <c r="A32" s="110" t="s">
        <v>217</v>
      </c>
      <c r="B32" s="142" t="s">
        <v>218</v>
      </c>
      <c r="C32" s="143"/>
      <c r="D32" s="144"/>
      <c r="E32" s="12">
        <f>SUM(E33:E35)</f>
        <v>7778.2</v>
      </c>
      <c r="F32" s="12">
        <f t="shared" ref="F32:AR32" si="58">SUM(F33:F35)</f>
        <v>0</v>
      </c>
      <c r="G32" s="12">
        <f t="shared" si="58"/>
        <v>7778.2</v>
      </c>
      <c r="H32" s="12">
        <f t="shared" si="58"/>
        <v>0</v>
      </c>
      <c r="I32" s="12">
        <f t="shared" si="58"/>
        <v>7778.2</v>
      </c>
      <c r="J32" s="12">
        <f t="shared" si="58"/>
        <v>0</v>
      </c>
      <c r="K32" s="117">
        <f>SUM(K33:K35)</f>
        <v>7778.2</v>
      </c>
      <c r="L32" s="12">
        <f t="shared" si="58"/>
        <v>0</v>
      </c>
      <c r="M32" s="12">
        <f t="shared" si="58"/>
        <v>0</v>
      </c>
      <c r="N32" s="12">
        <f t="shared" si="58"/>
        <v>0</v>
      </c>
      <c r="O32" s="12">
        <f t="shared" si="58"/>
        <v>0</v>
      </c>
      <c r="P32" s="12">
        <f t="shared" si="58"/>
        <v>0</v>
      </c>
      <c r="Q32" s="12">
        <f t="shared" si="58"/>
        <v>0</v>
      </c>
      <c r="R32" s="12">
        <f t="shared" si="58"/>
        <v>0</v>
      </c>
      <c r="S32" s="12">
        <f t="shared" si="58"/>
        <v>0</v>
      </c>
      <c r="T32" s="12">
        <f t="shared" si="58"/>
        <v>0</v>
      </c>
      <c r="U32" s="12">
        <f t="shared" si="58"/>
        <v>0</v>
      </c>
      <c r="V32" s="12">
        <f t="shared" si="58"/>
        <v>0</v>
      </c>
      <c r="W32" s="12">
        <f t="shared" si="58"/>
        <v>0</v>
      </c>
      <c r="X32" s="12">
        <f t="shared" si="58"/>
        <v>0</v>
      </c>
      <c r="Y32" s="12">
        <f t="shared" si="58"/>
        <v>0</v>
      </c>
      <c r="Z32" s="12">
        <f t="shared" si="58"/>
        <v>0</v>
      </c>
      <c r="AA32" s="12">
        <f t="shared" si="58"/>
        <v>0</v>
      </c>
      <c r="AB32" s="12">
        <f t="shared" si="58"/>
        <v>0</v>
      </c>
      <c r="AC32" s="12">
        <f t="shared" si="58"/>
        <v>0</v>
      </c>
      <c r="AD32" s="12">
        <f t="shared" si="58"/>
        <v>0</v>
      </c>
      <c r="AE32" s="12">
        <f t="shared" si="58"/>
        <v>0</v>
      </c>
      <c r="AF32" s="12">
        <f t="shared" si="58"/>
        <v>0</v>
      </c>
      <c r="AG32" s="12">
        <f t="shared" si="58"/>
        <v>0</v>
      </c>
      <c r="AH32" s="12">
        <f t="shared" si="58"/>
        <v>0</v>
      </c>
      <c r="AI32" s="12">
        <f t="shared" si="58"/>
        <v>0</v>
      </c>
      <c r="AJ32" s="12">
        <f t="shared" si="58"/>
        <v>0</v>
      </c>
      <c r="AK32" s="12">
        <f t="shared" si="58"/>
        <v>0</v>
      </c>
      <c r="AL32" s="12">
        <f t="shared" si="58"/>
        <v>0</v>
      </c>
      <c r="AM32" s="12">
        <f t="shared" si="58"/>
        <v>0</v>
      </c>
      <c r="AN32" s="12">
        <f t="shared" si="58"/>
        <v>0</v>
      </c>
      <c r="AO32" s="12">
        <f t="shared" si="58"/>
        <v>0</v>
      </c>
      <c r="AP32" s="12">
        <f t="shared" si="58"/>
        <v>0</v>
      </c>
      <c r="AQ32" s="12">
        <f t="shared" si="58"/>
        <v>0</v>
      </c>
      <c r="AR32" s="12">
        <f t="shared" si="58"/>
        <v>0</v>
      </c>
      <c r="AS32" s="111"/>
    </row>
    <row r="33" spans="1:45" ht="51" customHeight="1" outlineLevel="3" x14ac:dyDescent="0.25">
      <c r="A33" s="24" t="s">
        <v>45</v>
      </c>
      <c r="B33" s="122" t="s">
        <v>219</v>
      </c>
      <c r="C33" s="4" t="s">
        <v>60</v>
      </c>
      <c r="D33" s="4" t="s">
        <v>213</v>
      </c>
      <c r="E33" s="12">
        <f t="shared" ref="E33:E34" si="59">SUM(F33:H33)</f>
        <v>1613.1</v>
      </c>
      <c r="F33" s="13">
        <v>0</v>
      </c>
      <c r="G33" s="13">
        <f t="shared" ref="G33:G34" si="60">K33+O33+S33+W33+AA33+AE33+AI33+AM33+AQ33</f>
        <v>1613.1</v>
      </c>
      <c r="H33" s="13">
        <v>0</v>
      </c>
      <c r="I33" s="25">
        <f>K33</f>
        <v>1613.1</v>
      </c>
      <c r="J33" s="26">
        <v>0</v>
      </c>
      <c r="K33" s="26">
        <v>1613.1</v>
      </c>
      <c r="L33" s="26">
        <v>0</v>
      </c>
      <c r="M33" s="25">
        <f>O33</f>
        <v>0</v>
      </c>
      <c r="N33" s="26">
        <v>0</v>
      </c>
      <c r="O33" s="26">
        <v>0</v>
      </c>
      <c r="P33" s="26">
        <v>0</v>
      </c>
      <c r="Q33" s="25">
        <f>S33</f>
        <v>0</v>
      </c>
      <c r="R33" s="26">
        <v>0</v>
      </c>
      <c r="S33" s="26">
        <v>0</v>
      </c>
      <c r="T33" s="26">
        <v>0</v>
      </c>
      <c r="U33" s="25">
        <f>W33</f>
        <v>0</v>
      </c>
      <c r="V33" s="26">
        <v>0</v>
      </c>
      <c r="W33" s="26">
        <v>0</v>
      </c>
      <c r="X33" s="26">
        <v>0</v>
      </c>
      <c r="Y33" s="25">
        <f>AA33</f>
        <v>0</v>
      </c>
      <c r="Z33" s="26">
        <v>0</v>
      </c>
      <c r="AA33" s="26">
        <v>0</v>
      </c>
      <c r="AB33" s="26">
        <v>0</v>
      </c>
      <c r="AC33" s="25">
        <f>AE33</f>
        <v>0</v>
      </c>
      <c r="AD33" s="26">
        <v>0</v>
      </c>
      <c r="AE33" s="26">
        <v>0</v>
      </c>
      <c r="AF33" s="26">
        <v>0</v>
      </c>
      <c r="AG33" s="25">
        <f>AI33</f>
        <v>0</v>
      </c>
      <c r="AH33" s="26">
        <v>0</v>
      </c>
      <c r="AI33" s="26">
        <v>0</v>
      </c>
      <c r="AJ33" s="26">
        <v>0</v>
      </c>
      <c r="AK33" s="25">
        <f>AM33</f>
        <v>0</v>
      </c>
      <c r="AL33" s="26">
        <v>0</v>
      </c>
      <c r="AM33" s="26">
        <v>0</v>
      </c>
      <c r="AN33" s="26">
        <v>0</v>
      </c>
      <c r="AO33" s="25">
        <f>AQ33</f>
        <v>0</v>
      </c>
      <c r="AP33" s="26">
        <v>0</v>
      </c>
      <c r="AQ33" s="26">
        <v>0</v>
      </c>
      <c r="AR33" s="26">
        <v>0</v>
      </c>
    </row>
    <row r="34" spans="1:45" ht="51" customHeight="1" outlineLevel="3" x14ac:dyDescent="0.25">
      <c r="A34" s="24" t="s">
        <v>46</v>
      </c>
      <c r="B34" s="122" t="s">
        <v>220</v>
      </c>
      <c r="C34" s="4" t="s">
        <v>60</v>
      </c>
      <c r="D34" s="4" t="s">
        <v>213</v>
      </c>
      <c r="E34" s="12">
        <f t="shared" si="59"/>
        <v>791.6</v>
      </c>
      <c r="F34" s="13">
        <v>0</v>
      </c>
      <c r="G34" s="13">
        <f t="shared" si="60"/>
        <v>791.6</v>
      </c>
      <c r="H34" s="13">
        <v>0</v>
      </c>
      <c r="I34" s="25">
        <f>K34</f>
        <v>791.6</v>
      </c>
      <c r="J34" s="26">
        <v>0</v>
      </c>
      <c r="K34" s="26">
        <v>791.6</v>
      </c>
      <c r="L34" s="26">
        <v>0</v>
      </c>
      <c r="M34" s="25">
        <f>O34</f>
        <v>0</v>
      </c>
      <c r="N34" s="26">
        <v>0</v>
      </c>
      <c r="O34" s="26">
        <v>0</v>
      </c>
      <c r="P34" s="26">
        <v>0</v>
      </c>
      <c r="Q34" s="25">
        <f>S34</f>
        <v>0</v>
      </c>
      <c r="R34" s="26">
        <v>0</v>
      </c>
      <c r="S34" s="26">
        <v>0</v>
      </c>
      <c r="T34" s="26">
        <v>0</v>
      </c>
      <c r="U34" s="25">
        <f>W34</f>
        <v>0</v>
      </c>
      <c r="V34" s="26">
        <v>0</v>
      </c>
      <c r="W34" s="26">
        <v>0</v>
      </c>
      <c r="X34" s="26">
        <v>0</v>
      </c>
      <c r="Y34" s="25">
        <f>AA34</f>
        <v>0</v>
      </c>
      <c r="Z34" s="26">
        <v>0</v>
      </c>
      <c r="AA34" s="26">
        <v>0</v>
      </c>
      <c r="AB34" s="26">
        <v>0</v>
      </c>
      <c r="AC34" s="25">
        <f>AE34</f>
        <v>0</v>
      </c>
      <c r="AD34" s="26">
        <v>0</v>
      </c>
      <c r="AE34" s="26">
        <v>0</v>
      </c>
      <c r="AF34" s="26">
        <v>0</v>
      </c>
      <c r="AG34" s="25">
        <f>AI34</f>
        <v>0</v>
      </c>
      <c r="AH34" s="26">
        <v>0</v>
      </c>
      <c r="AI34" s="26">
        <v>0</v>
      </c>
      <c r="AJ34" s="26">
        <v>0</v>
      </c>
      <c r="AK34" s="25">
        <f>AM34</f>
        <v>0</v>
      </c>
      <c r="AL34" s="26">
        <v>0</v>
      </c>
      <c r="AM34" s="26">
        <v>0</v>
      </c>
      <c r="AN34" s="26">
        <v>0</v>
      </c>
      <c r="AO34" s="25">
        <f>AQ34</f>
        <v>0</v>
      </c>
      <c r="AP34" s="26">
        <v>0</v>
      </c>
      <c r="AQ34" s="26">
        <v>0</v>
      </c>
      <c r="AR34" s="26">
        <v>0</v>
      </c>
    </row>
    <row r="35" spans="1:45" ht="51" customHeight="1" outlineLevel="3" x14ac:dyDescent="0.25">
      <c r="A35" s="108" t="s">
        <v>232</v>
      </c>
      <c r="B35" s="122" t="s">
        <v>229</v>
      </c>
      <c r="C35" s="4" t="s">
        <v>60</v>
      </c>
      <c r="D35" s="4" t="s">
        <v>228</v>
      </c>
      <c r="E35" s="12">
        <f t="shared" ref="E35" si="61">SUM(F35:H35)</f>
        <v>5373.5</v>
      </c>
      <c r="F35" s="13">
        <v>0</v>
      </c>
      <c r="G35" s="13">
        <f t="shared" ref="G35" si="62">K35+O35+S35+W35+AA35+AE35+AI35+AM35+AQ35</f>
        <v>5373.5</v>
      </c>
      <c r="H35" s="13">
        <v>0</v>
      </c>
      <c r="I35" s="25">
        <f>K35</f>
        <v>5373.5</v>
      </c>
      <c r="J35" s="26">
        <v>0</v>
      </c>
      <c r="K35" s="26">
        <v>5373.5</v>
      </c>
      <c r="L35" s="26">
        <v>0</v>
      </c>
      <c r="M35" s="25">
        <f>O35</f>
        <v>0</v>
      </c>
      <c r="N35" s="26">
        <v>0</v>
      </c>
      <c r="O35" s="26">
        <v>0</v>
      </c>
      <c r="P35" s="26">
        <v>0</v>
      </c>
      <c r="Q35" s="25">
        <f>S35</f>
        <v>0</v>
      </c>
      <c r="R35" s="26">
        <v>0</v>
      </c>
      <c r="S35" s="26">
        <v>0</v>
      </c>
      <c r="T35" s="26">
        <v>0</v>
      </c>
      <c r="U35" s="25">
        <f>W35</f>
        <v>0</v>
      </c>
      <c r="V35" s="26">
        <v>0</v>
      </c>
      <c r="W35" s="26">
        <v>0</v>
      </c>
      <c r="X35" s="26">
        <v>0</v>
      </c>
      <c r="Y35" s="25">
        <f>AA35</f>
        <v>0</v>
      </c>
      <c r="Z35" s="26">
        <v>0</v>
      </c>
      <c r="AA35" s="26">
        <v>0</v>
      </c>
      <c r="AB35" s="26">
        <v>0</v>
      </c>
      <c r="AC35" s="25">
        <f>AE35</f>
        <v>0</v>
      </c>
      <c r="AD35" s="26">
        <v>0</v>
      </c>
      <c r="AE35" s="26">
        <v>0</v>
      </c>
      <c r="AF35" s="26">
        <v>0</v>
      </c>
      <c r="AG35" s="25">
        <f>AI35</f>
        <v>0</v>
      </c>
      <c r="AH35" s="26">
        <v>0</v>
      </c>
      <c r="AI35" s="26">
        <v>0</v>
      </c>
      <c r="AJ35" s="26">
        <v>0</v>
      </c>
      <c r="AK35" s="25">
        <f>AM35</f>
        <v>0</v>
      </c>
      <c r="AL35" s="26">
        <v>0</v>
      </c>
      <c r="AM35" s="26">
        <v>0</v>
      </c>
      <c r="AN35" s="26">
        <v>0</v>
      </c>
      <c r="AO35" s="25">
        <f>AQ35</f>
        <v>0</v>
      </c>
      <c r="AP35" s="26">
        <v>0</v>
      </c>
      <c r="AQ35" s="26">
        <v>0</v>
      </c>
      <c r="AR35" s="26">
        <v>0</v>
      </c>
    </row>
    <row r="36" spans="1:45" s="18" customFormat="1" ht="30.75" customHeight="1" outlineLevel="3" x14ac:dyDescent="0.25">
      <c r="A36" s="110" t="s">
        <v>214</v>
      </c>
      <c r="B36" s="145" t="s">
        <v>215</v>
      </c>
      <c r="C36" s="143"/>
      <c r="D36" s="144"/>
      <c r="E36" s="12">
        <f>SUM(E37)</f>
        <v>1350.8</v>
      </c>
      <c r="F36" s="12">
        <f t="shared" ref="F36:AR36" si="63">SUM(F37)</f>
        <v>0</v>
      </c>
      <c r="G36" s="12">
        <f t="shared" si="63"/>
        <v>1350.8</v>
      </c>
      <c r="H36" s="12">
        <f t="shared" si="63"/>
        <v>0</v>
      </c>
      <c r="I36" s="12">
        <f t="shared" si="63"/>
        <v>1350.8</v>
      </c>
      <c r="J36" s="12">
        <f t="shared" si="63"/>
        <v>0</v>
      </c>
      <c r="K36" s="12">
        <f t="shared" si="63"/>
        <v>1350.8</v>
      </c>
      <c r="L36" s="12">
        <f t="shared" si="63"/>
        <v>0</v>
      </c>
      <c r="M36" s="12">
        <f t="shared" si="63"/>
        <v>0</v>
      </c>
      <c r="N36" s="12">
        <f t="shared" si="63"/>
        <v>0</v>
      </c>
      <c r="O36" s="12">
        <f t="shared" si="63"/>
        <v>0</v>
      </c>
      <c r="P36" s="12">
        <f t="shared" si="63"/>
        <v>0</v>
      </c>
      <c r="Q36" s="12">
        <f t="shared" si="63"/>
        <v>0</v>
      </c>
      <c r="R36" s="12">
        <f t="shared" si="63"/>
        <v>0</v>
      </c>
      <c r="S36" s="12">
        <f t="shared" si="63"/>
        <v>0</v>
      </c>
      <c r="T36" s="12">
        <f t="shared" si="63"/>
        <v>0</v>
      </c>
      <c r="U36" s="12">
        <f t="shared" si="63"/>
        <v>0</v>
      </c>
      <c r="V36" s="12">
        <f t="shared" si="63"/>
        <v>0</v>
      </c>
      <c r="W36" s="12">
        <f t="shared" si="63"/>
        <v>0</v>
      </c>
      <c r="X36" s="12">
        <f t="shared" si="63"/>
        <v>0</v>
      </c>
      <c r="Y36" s="12">
        <f t="shared" si="63"/>
        <v>0</v>
      </c>
      <c r="Z36" s="12">
        <f t="shared" si="63"/>
        <v>0</v>
      </c>
      <c r="AA36" s="12">
        <f t="shared" si="63"/>
        <v>0</v>
      </c>
      <c r="AB36" s="12">
        <f t="shared" si="63"/>
        <v>0</v>
      </c>
      <c r="AC36" s="12">
        <f t="shared" si="63"/>
        <v>0</v>
      </c>
      <c r="AD36" s="12">
        <f t="shared" si="63"/>
        <v>0</v>
      </c>
      <c r="AE36" s="12">
        <f t="shared" si="63"/>
        <v>0</v>
      </c>
      <c r="AF36" s="12">
        <f t="shared" si="63"/>
        <v>0</v>
      </c>
      <c r="AG36" s="12">
        <f t="shared" si="63"/>
        <v>0</v>
      </c>
      <c r="AH36" s="12">
        <f t="shared" si="63"/>
        <v>0</v>
      </c>
      <c r="AI36" s="12">
        <f t="shared" si="63"/>
        <v>0</v>
      </c>
      <c r="AJ36" s="12">
        <f t="shared" si="63"/>
        <v>0</v>
      </c>
      <c r="AK36" s="12">
        <f t="shared" si="63"/>
        <v>0</v>
      </c>
      <c r="AL36" s="12">
        <f t="shared" si="63"/>
        <v>0</v>
      </c>
      <c r="AM36" s="12">
        <f t="shared" si="63"/>
        <v>0</v>
      </c>
      <c r="AN36" s="12">
        <f t="shared" si="63"/>
        <v>0</v>
      </c>
      <c r="AO36" s="12">
        <f t="shared" si="63"/>
        <v>0</v>
      </c>
      <c r="AP36" s="12">
        <f t="shared" si="63"/>
        <v>0</v>
      </c>
      <c r="AQ36" s="12">
        <f t="shared" si="63"/>
        <v>0</v>
      </c>
      <c r="AR36" s="12">
        <f t="shared" si="63"/>
        <v>0</v>
      </c>
      <c r="AS36" s="111"/>
    </row>
    <row r="37" spans="1:45" ht="51" customHeight="1" outlineLevel="3" x14ac:dyDescent="0.25">
      <c r="A37" s="108" t="s">
        <v>47</v>
      </c>
      <c r="B37" s="85" t="s">
        <v>216</v>
      </c>
      <c r="C37" s="4" t="s">
        <v>60</v>
      </c>
      <c r="D37" s="4" t="s">
        <v>60</v>
      </c>
      <c r="E37" s="12">
        <f t="shared" ref="E37" si="64">SUM(F37:H37)</f>
        <v>1350.8</v>
      </c>
      <c r="F37" s="13">
        <v>0</v>
      </c>
      <c r="G37" s="13">
        <f t="shared" ref="G37" si="65">K37+O37+S37+W37+AA37+AE37+AI37+AM37+AQ37</f>
        <v>1350.8</v>
      </c>
      <c r="H37" s="13">
        <v>0</v>
      </c>
      <c r="I37" s="25">
        <f>K37</f>
        <v>1350.8</v>
      </c>
      <c r="J37" s="26">
        <v>0</v>
      </c>
      <c r="K37" s="26">
        <v>1350.8</v>
      </c>
      <c r="L37" s="26">
        <v>0</v>
      </c>
      <c r="M37" s="25">
        <f>O37</f>
        <v>0</v>
      </c>
      <c r="N37" s="26">
        <v>0</v>
      </c>
      <c r="O37" s="26">
        <v>0</v>
      </c>
      <c r="P37" s="26">
        <v>0</v>
      </c>
      <c r="Q37" s="25">
        <f>S37</f>
        <v>0</v>
      </c>
      <c r="R37" s="26">
        <v>0</v>
      </c>
      <c r="S37" s="26">
        <v>0</v>
      </c>
      <c r="T37" s="26">
        <v>0</v>
      </c>
      <c r="U37" s="25">
        <f>W37</f>
        <v>0</v>
      </c>
      <c r="V37" s="26">
        <v>0</v>
      </c>
      <c r="W37" s="26">
        <v>0</v>
      </c>
      <c r="X37" s="26">
        <v>0</v>
      </c>
      <c r="Y37" s="25">
        <f>AA37</f>
        <v>0</v>
      </c>
      <c r="Z37" s="26">
        <v>0</v>
      </c>
      <c r="AA37" s="26">
        <v>0</v>
      </c>
      <c r="AB37" s="26">
        <v>0</v>
      </c>
      <c r="AC37" s="25">
        <f>AE37</f>
        <v>0</v>
      </c>
      <c r="AD37" s="26">
        <v>0</v>
      </c>
      <c r="AE37" s="26">
        <v>0</v>
      </c>
      <c r="AF37" s="26">
        <v>0</v>
      </c>
      <c r="AG37" s="25">
        <f>AI37</f>
        <v>0</v>
      </c>
      <c r="AH37" s="26">
        <v>0</v>
      </c>
      <c r="AI37" s="26">
        <v>0</v>
      </c>
      <c r="AJ37" s="26">
        <v>0</v>
      </c>
      <c r="AK37" s="25">
        <f>AM37</f>
        <v>0</v>
      </c>
      <c r="AL37" s="26">
        <v>0</v>
      </c>
      <c r="AM37" s="26">
        <v>0</v>
      </c>
      <c r="AN37" s="26">
        <v>0</v>
      </c>
      <c r="AO37" s="25">
        <f>AQ37</f>
        <v>0</v>
      </c>
      <c r="AP37" s="26">
        <v>0</v>
      </c>
      <c r="AQ37" s="26">
        <v>0</v>
      </c>
      <c r="AR37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B32:D32"/>
    <mergeCell ref="B36:D36"/>
    <mergeCell ref="U5:X5"/>
    <mergeCell ref="A2:AE2"/>
    <mergeCell ref="AM1:AQ1"/>
    <mergeCell ref="B14:D14"/>
    <mergeCell ref="B15:D15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3" fitToWidth="3" orientation="landscape" r:id="rId1"/>
  <colBreaks count="1" manualBreakCount="1">
    <brk id="20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46" t="s">
        <v>78</v>
      </c>
      <c r="P1" s="146"/>
      <c r="Q1" s="146"/>
      <c r="R1" s="146"/>
      <c r="S1" s="146"/>
      <c r="T1" s="146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47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47"/>
      <c r="C7" s="51" t="s">
        <v>60</v>
      </c>
      <c r="D7" s="147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47"/>
      <c r="C8" s="51" t="s">
        <v>6</v>
      </c>
      <c r="D8" s="147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47"/>
      <c r="C9" s="51" t="s">
        <v>62</v>
      </c>
      <c r="D9" s="147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47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47"/>
      <c r="C11" s="51" t="s">
        <v>60</v>
      </c>
      <c r="D11" s="147" t="s">
        <v>96</v>
      </c>
      <c r="E11" s="147" t="s">
        <v>97</v>
      </c>
      <c r="F11" s="148" t="s">
        <v>93</v>
      </c>
      <c r="G11" s="148">
        <f>(M11+M12+M13+M14)/M10*100</f>
        <v>100</v>
      </c>
      <c r="H11" s="149">
        <v>100</v>
      </c>
      <c r="I11" s="149">
        <v>100</v>
      </c>
      <c r="J11" s="57"/>
      <c r="K11" s="149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47"/>
      <c r="C12" s="51" t="s">
        <v>6</v>
      </c>
      <c r="D12" s="147"/>
      <c r="E12" s="147"/>
      <c r="F12" s="148"/>
      <c r="G12" s="148"/>
      <c r="H12" s="150"/>
      <c r="I12" s="150"/>
      <c r="J12" s="58"/>
      <c r="K12" s="150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47"/>
      <c r="C13" s="51" t="s">
        <v>62</v>
      </c>
      <c r="D13" s="147"/>
      <c r="E13" s="147"/>
      <c r="F13" s="148"/>
      <c r="G13" s="148"/>
      <c r="H13" s="150"/>
      <c r="I13" s="150"/>
      <c r="J13" s="58"/>
      <c r="K13" s="150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47"/>
      <c r="C14" s="51" t="s">
        <v>61</v>
      </c>
      <c r="D14" s="147"/>
      <c r="E14" s="147"/>
      <c r="F14" s="148"/>
      <c r="G14" s="148"/>
      <c r="H14" s="151"/>
      <c r="I14" s="151"/>
      <c r="J14" s="59"/>
      <c r="K14" s="151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47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47"/>
      <c r="C16" s="51" t="s">
        <v>60</v>
      </c>
      <c r="D16" s="152" t="s">
        <v>99</v>
      </c>
      <c r="E16" s="147" t="s">
        <v>100</v>
      </c>
      <c r="F16" s="147"/>
      <c r="G16" s="155">
        <f>M15/50*100</f>
        <v>30</v>
      </c>
      <c r="H16" s="155">
        <f>N15/43*100</f>
        <v>39.534883720930232</v>
      </c>
      <c r="I16" s="155">
        <f>O15/43*100</f>
        <v>34.883720930232556</v>
      </c>
      <c r="J16" s="60"/>
      <c r="K16" s="155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47" t="s">
        <v>101</v>
      </c>
      <c r="V16" s="147"/>
      <c r="W16" s="147"/>
      <c r="X16" s="147"/>
    </row>
    <row r="17" spans="1:25" ht="27" customHeight="1" outlineLevel="3" x14ac:dyDescent="0.25">
      <c r="A17" s="50" t="s">
        <v>40</v>
      </c>
      <c r="B17" s="147"/>
      <c r="C17" s="51" t="s">
        <v>6</v>
      </c>
      <c r="D17" s="153"/>
      <c r="E17" s="147"/>
      <c r="F17" s="148"/>
      <c r="G17" s="156"/>
      <c r="H17" s="156"/>
      <c r="I17" s="156"/>
      <c r="J17" s="61"/>
      <c r="K17" s="156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47"/>
      <c r="V17" s="147"/>
      <c r="W17" s="147"/>
      <c r="X17" s="147"/>
    </row>
    <row r="18" spans="1:25" ht="40.5" customHeight="1" outlineLevel="3" x14ac:dyDescent="0.25">
      <c r="A18" s="50" t="s">
        <v>41</v>
      </c>
      <c r="B18" s="147"/>
      <c r="C18" s="51" t="s">
        <v>62</v>
      </c>
      <c r="D18" s="153"/>
      <c r="E18" s="147"/>
      <c r="F18" s="148"/>
      <c r="G18" s="156"/>
      <c r="H18" s="156"/>
      <c r="I18" s="156"/>
      <c r="J18" s="61"/>
      <c r="K18" s="156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47"/>
      <c r="V18" s="147"/>
      <c r="W18" s="147"/>
      <c r="X18" s="147"/>
    </row>
    <row r="19" spans="1:25" ht="27.75" customHeight="1" outlineLevel="3" x14ac:dyDescent="0.25">
      <c r="A19" s="50" t="s">
        <v>42</v>
      </c>
      <c r="B19" s="147"/>
      <c r="C19" s="62" t="s">
        <v>61</v>
      </c>
      <c r="D19" s="153"/>
      <c r="E19" s="147"/>
      <c r="F19" s="148"/>
      <c r="G19" s="157"/>
      <c r="H19" s="157"/>
      <c r="I19" s="157"/>
      <c r="J19" s="63"/>
      <c r="K19" s="157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47"/>
      <c r="V19" s="147"/>
      <c r="W19" s="147"/>
      <c r="X19" s="147"/>
    </row>
    <row r="20" spans="1:25" ht="147.75" customHeight="1" outlineLevel="3" x14ac:dyDescent="0.25">
      <c r="A20" s="50"/>
      <c r="B20" s="147"/>
      <c r="C20" s="64"/>
      <c r="D20" s="154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58" t="s">
        <v>103</v>
      </c>
      <c r="V20" s="159"/>
      <c r="W20" s="159"/>
      <c r="X20" s="159"/>
    </row>
    <row r="21" spans="1:25" ht="22.5" customHeight="1" outlineLevel="3" x14ac:dyDescent="0.25">
      <c r="A21" s="50" t="s">
        <v>39</v>
      </c>
      <c r="B21" s="147"/>
      <c r="C21" s="51" t="s">
        <v>60</v>
      </c>
      <c r="D21" s="66"/>
      <c r="E21" s="147" t="s">
        <v>100</v>
      </c>
      <c r="F21" s="147"/>
      <c r="G21" s="155">
        <f>M20/50*100</f>
        <v>2</v>
      </c>
      <c r="H21" s="155">
        <f>N20/43*100</f>
        <v>2.3255813953488373</v>
      </c>
      <c r="I21" s="60"/>
      <c r="J21" s="60"/>
      <c r="K21" s="155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47" t="s">
        <v>101</v>
      </c>
      <c r="V21" s="147"/>
      <c r="W21" s="147"/>
      <c r="X21" s="147"/>
    </row>
    <row r="22" spans="1:25" ht="27" customHeight="1" outlineLevel="3" x14ac:dyDescent="0.25">
      <c r="A22" s="50" t="s">
        <v>40</v>
      </c>
      <c r="B22" s="147"/>
      <c r="C22" s="51" t="s">
        <v>6</v>
      </c>
      <c r="D22" s="66"/>
      <c r="E22" s="147"/>
      <c r="F22" s="148"/>
      <c r="G22" s="156"/>
      <c r="H22" s="156"/>
      <c r="I22" s="61"/>
      <c r="J22" s="61"/>
      <c r="K22" s="156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47"/>
      <c r="V22" s="147"/>
      <c r="W22" s="147"/>
      <c r="X22" s="147"/>
    </row>
    <row r="23" spans="1:25" ht="40.5" customHeight="1" outlineLevel="3" x14ac:dyDescent="0.25">
      <c r="A23" s="50" t="s">
        <v>41</v>
      </c>
      <c r="B23" s="147"/>
      <c r="C23" s="51" t="s">
        <v>62</v>
      </c>
      <c r="D23" s="66"/>
      <c r="E23" s="147"/>
      <c r="F23" s="148"/>
      <c r="G23" s="156"/>
      <c r="H23" s="156"/>
      <c r="I23" s="61"/>
      <c r="J23" s="61"/>
      <c r="K23" s="156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47"/>
      <c r="V23" s="147"/>
      <c r="W23" s="147"/>
      <c r="X23" s="147"/>
    </row>
    <row r="24" spans="1:25" ht="27.75" customHeight="1" outlineLevel="3" x14ac:dyDescent="0.25">
      <c r="A24" s="50" t="s">
        <v>42</v>
      </c>
      <c r="B24" s="147"/>
      <c r="C24" s="62" t="s">
        <v>61</v>
      </c>
      <c r="D24" s="66"/>
      <c r="E24" s="147"/>
      <c r="F24" s="148"/>
      <c r="G24" s="157"/>
      <c r="H24" s="157"/>
      <c r="I24" s="63"/>
      <c r="J24" s="63"/>
      <c r="K24" s="157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47"/>
      <c r="V24" s="147"/>
      <c r="W24" s="147"/>
      <c r="X24" s="147"/>
    </row>
    <row r="25" spans="1:25" s="67" customFormat="1" ht="47.25" customHeight="1" outlineLevel="2" x14ac:dyDescent="0.25">
      <c r="A25" s="44" t="s">
        <v>53</v>
      </c>
      <c r="B25" s="147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47"/>
      <c r="C26" s="68" t="s">
        <v>59</v>
      </c>
      <c r="D26" s="147" t="s">
        <v>105</v>
      </c>
      <c r="E26" s="166" t="s">
        <v>106</v>
      </c>
      <c r="F26" s="148" t="s">
        <v>93</v>
      </c>
      <c r="G26" s="148">
        <v>100</v>
      </c>
      <c r="H26" s="149">
        <v>100</v>
      </c>
      <c r="I26" s="57"/>
      <c r="J26" s="57"/>
      <c r="K26" s="149">
        <v>100</v>
      </c>
      <c r="L26" s="148"/>
      <c r="M26" s="148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47"/>
      <c r="C27" s="51" t="s">
        <v>54</v>
      </c>
      <c r="D27" s="147"/>
      <c r="E27" s="166"/>
      <c r="F27" s="148"/>
      <c r="G27" s="148"/>
      <c r="H27" s="151"/>
      <c r="I27" s="59"/>
      <c r="J27" s="59"/>
      <c r="K27" s="151"/>
      <c r="L27" s="148"/>
      <c r="M27" s="148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47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62" t="s">
        <v>110</v>
      </c>
      <c r="V28" s="163"/>
      <c r="W28" s="163"/>
      <c r="X28" s="163"/>
    </row>
    <row r="29" spans="1:25" s="46" customFormat="1" ht="47.25" customHeight="1" outlineLevel="1" x14ac:dyDescent="0.25">
      <c r="A29" s="69">
        <v>2</v>
      </c>
      <c r="B29" s="152" t="s">
        <v>111</v>
      </c>
      <c r="C29" s="70" t="s">
        <v>31</v>
      </c>
      <c r="D29" s="152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53"/>
      <c r="C30" s="72" t="s">
        <v>168</v>
      </c>
      <c r="D30" s="153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53"/>
      <c r="C31" s="72" t="s">
        <v>170</v>
      </c>
      <c r="D31" s="153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64" t="s">
        <v>178</v>
      </c>
      <c r="V31" s="165"/>
      <c r="W31" s="165"/>
      <c r="X31" s="165"/>
    </row>
    <row r="32" spans="1:25" s="71" customFormat="1" ht="60.75" thickBot="1" x14ac:dyDescent="0.3">
      <c r="B32" s="153"/>
      <c r="C32" s="72" t="s">
        <v>171</v>
      </c>
      <c r="D32" s="153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64" t="s">
        <v>176</v>
      </c>
      <c r="V32" s="165"/>
      <c r="W32" s="165"/>
      <c r="X32" s="165"/>
      <c r="Y32" s="71" t="s">
        <v>177</v>
      </c>
    </row>
    <row r="33" spans="1:27" ht="45" outlineLevel="3" x14ac:dyDescent="0.25">
      <c r="A33" s="50" t="s">
        <v>43</v>
      </c>
      <c r="B33" s="153"/>
      <c r="C33" s="51" t="s">
        <v>113</v>
      </c>
      <c r="D33" s="153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62" t="s">
        <v>116</v>
      </c>
      <c r="V33" s="163"/>
      <c r="W33" s="163"/>
      <c r="X33" s="163"/>
    </row>
    <row r="34" spans="1:27" ht="60" outlineLevel="3" x14ac:dyDescent="0.25">
      <c r="A34" s="50" t="s">
        <v>44</v>
      </c>
      <c r="B34" s="153"/>
      <c r="C34" s="51" t="s">
        <v>16</v>
      </c>
      <c r="D34" s="153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53"/>
      <c r="C35" s="51" t="s">
        <v>120</v>
      </c>
      <c r="D35" s="153"/>
      <c r="E35" s="152" t="s">
        <v>121</v>
      </c>
      <c r="F35" s="149" t="s">
        <v>122</v>
      </c>
      <c r="G35" s="149">
        <v>6</v>
      </c>
      <c r="H35" s="149">
        <v>1</v>
      </c>
      <c r="I35" s="57"/>
      <c r="J35" s="57"/>
      <c r="K35" s="149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60" t="s">
        <v>123</v>
      </c>
      <c r="V35" s="161"/>
      <c r="W35" s="161"/>
      <c r="X35" s="161"/>
      <c r="Y35" s="161" t="s">
        <v>181</v>
      </c>
      <c r="Z35" s="161"/>
      <c r="AA35" s="161"/>
    </row>
    <row r="36" spans="1:27" ht="60" outlineLevel="3" x14ac:dyDescent="0.25">
      <c r="A36" s="50"/>
      <c r="B36" s="154"/>
      <c r="C36" s="51" t="s">
        <v>124</v>
      </c>
      <c r="D36" s="154"/>
      <c r="E36" s="154"/>
      <c r="F36" s="151"/>
      <c r="G36" s="151"/>
      <c r="H36" s="151"/>
      <c r="I36" s="59"/>
      <c r="J36" s="59"/>
      <c r="K36" s="151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47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47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47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47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47"/>
      <c r="C41" s="167" t="s">
        <v>9</v>
      </c>
      <c r="D41" s="168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47"/>
      <c r="C42" s="167"/>
      <c r="D42" s="168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47"/>
      <c r="C43" s="14" t="s">
        <v>10</v>
      </c>
      <c r="D43" s="169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47"/>
      <c r="C44" s="167" t="s">
        <v>68</v>
      </c>
      <c r="D44" s="169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47"/>
      <c r="C45" s="167"/>
      <c r="D45" s="169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49" t="s">
        <v>50</v>
      </c>
      <c r="B46" s="147"/>
      <c r="C46" s="167" t="s">
        <v>69</v>
      </c>
      <c r="D46" s="169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51"/>
      <c r="B47" s="147"/>
      <c r="C47" s="167"/>
      <c r="D47" s="169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52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53"/>
      <c r="C49" s="14" t="s">
        <v>63</v>
      </c>
      <c r="D49" s="152" t="s">
        <v>145</v>
      </c>
      <c r="E49" s="147" t="s">
        <v>146</v>
      </c>
      <c r="F49" s="148" t="s">
        <v>147</v>
      </c>
      <c r="G49" s="148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53"/>
      <c r="C50" s="14" t="s">
        <v>64</v>
      </c>
      <c r="D50" s="153"/>
      <c r="E50" s="147"/>
      <c r="F50" s="148"/>
      <c r="G50" s="148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53"/>
      <c r="C51" s="14" t="s">
        <v>65</v>
      </c>
      <c r="D51" s="153"/>
      <c r="E51" s="147"/>
      <c r="F51" s="148"/>
      <c r="G51" s="148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53"/>
      <c r="C52" s="14" t="s">
        <v>66</v>
      </c>
      <c r="D52" s="153"/>
      <c r="E52" s="147"/>
      <c r="F52" s="148"/>
      <c r="G52" s="148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53"/>
      <c r="C53" s="14" t="s">
        <v>67</v>
      </c>
      <c r="D53" s="154"/>
      <c r="E53" s="147"/>
      <c r="F53" s="148"/>
      <c r="G53" s="148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53"/>
      <c r="C54" s="15" t="s">
        <v>148</v>
      </c>
      <c r="D54" s="152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53"/>
      <c r="C55" s="1" t="s">
        <v>149</v>
      </c>
      <c r="D55" s="153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54"/>
      <c r="C56" s="1" t="s">
        <v>152</v>
      </c>
      <c r="D56" s="154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179</v>
      </c>
      <c r="V56" s="83" t="s">
        <v>180</v>
      </c>
    </row>
    <row r="57" spans="1:22" s="46" customFormat="1" ht="64.5" customHeight="1" outlineLevel="1" x14ac:dyDescent="0.25">
      <c r="A57" s="44">
        <v>6</v>
      </c>
      <c r="B57" s="147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70" t="s">
        <v>28</v>
      </c>
      <c r="B58" s="147"/>
      <c r="C58" s="171" t="s">
        <v>156</v>
      </c>
      <c r="D58" s="147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70"/>
      <c r="B59" s="147"/>
      <c r="C59" s="171"/>
      <c r="D59" s="147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47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47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2022-01-26T14:01:53Z</dcterms:modified>
</cp:coreProperties>
</file>