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Безопасность!$A$5:$X$122</definedName>
    <definedName name="_xlnm.Print_Titles" localSheetId="0">Безопасность!$5:$8</definedName>
    <definedName name="_xlnm.Print_Area" localSheetId="0">Безопасность!$A$1:$BV$126</definedName>
  </definedNames>
  <calcPr calcId="145621" refMode="R1C1"/>
</workbook>
</file>

<file path=xl/calcChain.xml><?xml version="1.0" encoding="utf-8"?>
<calcChain xmlns="http://schemas.openxmlformats.org/spreadsheetml/2006/main">
  <c r="F65" i="2" l="1"/>
  <c r="G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J9" i="2" s="1"/>
  <c r="AK65" i="2"/>
  <c r="AK9" i="2" s="1"/>
  <c r="AL65" i="2"/>
  <c r="AM65" i="2"/>
  <c r="AN65" i="2"/>
  <c r="AO65" i="2"/>
  <c r="AP65" i="2"/>
  <c r="AQ65" i="2"/>
  <c r="AR65" i="2"/>
  <c r="AS65" i="2"/>
  <c r="AT65" i="2"/>
  <c r="AU65" i="2"/>
  <c r="AV65" i="2"/>
  <c r="AW65" i="2"/>
  <c r="AX65" i="2"/>
  <c r="AY65" i="2"/>
  <c r="AZ65" i="2"/>
  <c r="BA65" i="2"/>
  <c r="BB65" i="2"/>
  <c r="BC65" i="2"/>
  <c r="BD65" i="2"/>
  <c r="BE65" i="2"/>
  <c r="BF65" i="2"/>
  <c r="BG65" i="2"/>
  <c r="BH65" i="2"/>
  <c r="BI65" i="2"/>
  <c r="BJ65" i="2"/>
  <c r="BK65" i="2"/>
  <c r="BL65" i="2"/>
  <c r="BM65" i="2"/>
  <c r="BN65" i="2"/>
  <c r="BO65" i="2"/>
  <c r="BP65" i="2"/>
  <c r="BQ65" i="2"/>
  <c r="BR65" i="2"/>
  <c r="BS65" i="2"/>
  <c r="BT65" i="2"/>
  <c r="BU65" i="2"/>
  <c r="BV65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AG121" i="2"/>
  <c r="AH121" i="2"/>
  <c r="AI121" i="2"/>
  <c r="AJ121" i="2"/>
  <c r="AK121" i="2"/>
  <c r="AL121" i="2"/>
  <c r="AL9" i="2" s="1"/>
  <c r="AM121" i="2"/>
  <c r="AN121" i="2"/>
  <c r="AO121" i="2"/>
  <c r="AP121" i="2"/>
  <c r="AQ121" i="2"/>
  <c r="AR121" i="2"/>
  <c r="AS121" i="2"/>
  <c r="AT121" i="2"/>
  <c r="AU121" i="2"/>
  <c r="AV121" i="2"/>
  <c r="AW121" i="2"/>
  <c r="AX121" i="2"/>
  <c r="AY121" i="2"/>
  <c r="AZ121" i="2"/>
  <c r="BA121" i="2"/>
  <c r="BB121" i="2"/>
  <c r="BC121" i="2"/>
  <c r="BD121" i="2"/>
  <c r="BE121" i="2"/>
  <c r="BF121" i="2"/>
  <c r="BG121" i="2"/>
  <c r="BH121" i="2"/>
  <c r="BI121" i="2"/>
  <c r="BJ121" i="2"/>
  <c r="BK121" i="2"/>
  <c r="BL121" i="2"/>
  <c r="BM121" i="2"/>
  <c r="BN121" i="2"/>
  <c r="BO121" i="2"/>
  <c r="BP121" i="2"/>
  <c r="BQ121" i="2"/>
  <c r="BR121" i="2"/>
  <c r="BS121" i="2"/>
  <c r="BT121" i="2"/>
  <c r="BU121" i="2"/>
  <c r="BV121" i="2"/>
  <c r="E121" i="2"/>
  <c r="E126" i="2"/>
  <c r="E125" i="2" s="1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AI125" i="2"/>
  <c r="AJ125" i="2"/>
  <c r="AK125" i="2"/>
  <c r="AL125" i="2"/>
  <c r="AM125" i="2"/>
  <c r="AN125" i="2"/>
  <c r="AO125" i="2"/>
  <c r="AP125" i="2"/>
  <c r="AQ125" i="2"/>
  <c r="AR125" i="2"/>
  <c r="AS125" i="2"/>
  <c r="AT125" i="2"/>
  <c r="AU125" i="2"/>
  <c r="AV125" i="2"/>
  <c r="AW125" i="2"/>
  <c r="AX125" i="2"/>
  <c r="AY125" i="2"/>
  <c r="AZ125" i="2"/>
  <c r="BA125" i="2"/>
  <c r="BB125" i="2"/>
  <c r="BC125" i="2"/>
  <c r="BD125" i="2"/>
  <c r="BE125" i="2"/>
  <c r="BF125" i="2"/>
  <c r="BG125" i="2"/>
  <c r="BH125" i="2"/>
  <c r="BI125" i="2"/>
  <c r="BJ125" i="2"/>
  <c r="BK125" i="2"/>
  <c r="BL125" i="2"/>
  <c r="BM125" i="2"/>
  <c r="BN125" i="2"/>
  <c r="BO125" i="2"/>
  <c r="BP125" i="2"/>
  <c r="BQ125" i="2"/>
  <c r="BR125" i="2"/>
  <c r="BS125" i="2"/>
  <c r="BT125" i="2"/>
  <c r="BU125" i="2"/>
  <c r="BV125" i="2"/>
  <c r="F125" i="2"/>
  <c r="G125" i="2"/>
  <c r="H125" i="2"/>
  <c r="H126" i="2"/>
  <c r="E123" i="2"/>
  <c r="E124" i="2"/>
  <c r="H123" i="2"/>
  <c r="H124" i="2"/>
  <c r="E122" i="2"/>
  <c r="H120" i="2"/>
  <c r="E120" i="2"/>
  <c r="E111" i="2" s="1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H113" i="2"/>
  <c r="H114" i="2"/>
  <c r="H115" i="2"/>
  <c r="H116" i="2"/>
  <c r="H117" i="2"/>
  <c r="H118" i="2"/>
  <c r="H119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AG105" i="2"/>
  <c r="AH105" i="2"/>
  <c r="AI105" i="2"/>
  <c r="AJ105" i="2"/>
  <c r="AK105" i="2"/>
  <c r="AL105" i="2"/>
  <c r="AM105" i="2"/>
  <c r="AN105" i="2"/>
  <c r="AO105" i="2"/>
  <c r="AP105" i="2"/>
  <c r="AQ105" i="2"/>
  <c r="AR105" i="2"/>
  <c r="AS105" i="2"/>
  <c r="AT105" i="2"/>
  <c r="AU105" i="2"/>
  <c r="AV105" i="2"/>
  <c r="AW105" i="2"/>
  <c r="AX105" i="2"/>
  <c r="AY105" i="2"/>
  <c r="AZ105" i="2"/>
  <c r="BA105" i="2"/>
  <c r="BB105" i="2"/>
  <c r="BC105" i="2"/>
  <c r="BD105" i="2"/>
  <c r="BE105" i="2"/>
  <c r="BF105" i="2"/>
  <c r="BG105" i="2"/>
  <c r="BH105" i="2"/>
  <c r="BI105" i="2"/>
  <c r="BJ105" i="2"/>
  <c r="BK105" i="2"/>
  <c r="BL105" i="2"/>
  <c r="BM105" i="2"/>
  <c r="BN105" i="2"/>
  <c r="BO105" i="2"/>
  <c r="BP105" i="2"/>
  <c r="BQ105" i="2"/>
  <c r="BR105" i="2"/>
  <c r="BS105" i="2"/>
  <c r="BT105" i="2"/>
  <c r="BU105" i="2"/>
  <c r="BV105" i="2"/>
  <c r="E107" i="2"/>
  <c r="E108" i="2"/>
  <c r="E109" i="2"/>
  <c r="E110" i="2"/>
  <c r="H107" i="2"/>
  <c r="H108" i="2"/>
  <c r="H109" i="2"/>
  <c r="H110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84" i="2"/>
  <c r="H68" i="2"/>
  <c r="H69" i="2"/>
  <c r="E69" i="2" s="1"/>
  <c r="H70" i="2"/>
  <c r="E70" i="2" s="1"/>
  <c r="H71" i="2"/>
  <c r="E71" i="2" s="1"/>
  <c r="H72" i="2"/>
  <c r="H73" i="2"/>
  <c r="E73" i="2" s="1"/>
  <c r="H74" i="2"/>
  <c r="E74" i="2" s="1"/>
  <c r="H75" i="2"/>
  <c r="E75" i="2" s="1"/>
  <c r="H76" i="2"/>
  <c r="H77" i="2"/>
  <c r="E77" i="2" s="1"/>
  <c r="H78" i="2"/>
  <c r="E78" i="2" s="1"/>
  <c r="H79" i="2"/>
  <c r="E79" i="2" s="1"/>
  <c r="H80" i="2"/>
  <c r="H81" i="2"/>
  <c r="E81" i="2" s="1"/>
  <c r="H82" i="2"/>
  <c r="E82" i="2" s="1"/>
  <c r="E68" i="2"/>
  <c r="E72" i="2"/>
  <c r="E76" i="2"/>
  <c r="E80" i="2"/>
  <c r="BR82" i="2"/>
  <c r="BR81" i="2"/>
  <c r="BR80" i="2"/>
  <c r="BR79" i="2"/>
  <c r="BR78" i="2"/>
  <c r="BR77" i="2"/>
  <c r="BR76" i="2"/>
  <c r="BR75" i="2"/>
  <c r="BR74" i="2"/>
  <c r="BR73" i="2"/>
  <c r="BR72" i="2"/>
  <c r="BR71" i="2"/>
  <c r="BR70" i="2"/>
  <c r="BR69" i="2"/>
  <c r="BR68" i="2"/>
  <c r="BR67" i="2"/>
  <c r="BM82" i="2"/>
  <c r="BM81" i="2"/>
  <c r="BM80" i="2"/>
  <c r="BM79" i="2"/>
  <c r="BM78" i="2"/>
  <c r="BM77" i="2"/>
  <c r="BM76" i="2"/>
  <c r="BM75" i="2"/>
  <c r="BM74" i="2"/>
  <c r="BM73" i="2"/>
  <c r="BM72" i="2"/>
  <c r="BM71" i="2"/>
  <c r="BM70" i="2"/>
  <c r="BM69" i="2"/>
  <c r="BM68" i="2"/>
  <c r="BM67" i="2"/>
  <c r="BH82" i="2"/>
  <c r="BH81" i="2"/>
  <c r="BH80" i="2"/>
  <c r="BH79" i="2"/>
  <c r="BH78" i="2"/>
  <c r="BH77" i="2"/>
  <c r="BH76" i="2"/>
  <c r="BH75" i="2"/>
  <c r="BH74" i="2"/>
  <c r="BH73" i="2"/>
  <c r="BH72" i="2"/>
  <c r="BH71" i="2"/>
  <c r="BH70" i="2"/>
  <c r="BH69" i="2"/>
  <c r="BH68" i="2"/>
  <c r="BH67" i="2"/>
  <c r="BC82" i="2"/>
  <c r="BC81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BC67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67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F45" i="2"/>
  <c r="G45" i="2"/>
  <c r="H45" i="2"/>
  <c r="I45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46" i="2"/>
  <c r="H40" i="2"/>
  <c r="H41" i="2"/>
  <c r="H42" i="2"/>
  <c r="H43" i="2"/>
  <c r="BR43" i="2"/>
  <c r="BR42" i="2"/>
  <c r="BR41" i="2"/>
  <c r="BR40" i="2"/>
  <c r="BR39" i="2"/>
  <c r="BM43" i="2"/>
  <c r="BM42" i="2"/>
  <c r="BM41" i="2"/>
  <c r="BM40" i="2"/>
  <c r="BM39" i="2"/>
  <c r="BH43" i="2"/>
  <c r="BH42" i="2"/>
  <c r="BH41" i="2"/>
  <c r="BH40" i="2"/>
  <c r="BH39" i="2"/>
  <c r="BC43" i="2"/>
  <c r="BC42" i="2"/>
  <c r="BC41" i="2"/>
  <c r="BC40" i="2"/>
  <c r="BC39" i="2"/>
  <c r="AX43" i="2"/>
  <c r="AX42" i="2"/>
  <c r="AX41" i="2"/>
  <c r="AX40" i="2"/>
  <c r="AX39" i="2"/>
  <c r="AS43" i="2"/>
  <c r="AS42" i="2"/>
  <c r="AS41" i="2"/>
  <c r="AS40" i="2"/>
  <c r="AS39" i="2"/>
  <c r="AN43" i="2"/>
  <c r="AN42" i="2"/>
  <c r="AN41" i="2"/>
  <c r="AN40" i="2"/>
  <c r="AN39" i="2"/>
  <c r="AD43" i="2"/>
  <c r="AD42" i="2"/>
  <c r="AD41" i="2"/>
  <c r="AD40" i="2"/>
  <c r="AD39" i="2"/>
  <c r="Y43" i="2"/>
  <c r="Y42" i="2"/>
  <c r="Y41" i="2"/>
  <c r="Y40" i="2"/>
  <c r="Y39" i="2"/>
  <c r="T43" i="2"/>
  <c r="T42" i="2"/>
  <c r="T41" i="2"/>
  <c r="T40" i="2"/>
  <c r="T39" i="2"/>
  <c r="O43" i="2"/>
  <c r="O42" i="2"/>
  <c r="O41" i="2"/>
  <c r="O40" i="2"/>
  <c r="O39" i="2"/>
  <c r="J40" i="2"/>
  <c r="J41" i="2"/>
  <c r="J42" i="2"/>
  <c r="J43" i="2"/>
  <c r="J39" i="2"/>
  <c r="E34" i="2"/>
  <c r="E35" i="2"/>
  <c r="E33" i="2"/>
  <c r="H34" i="2"/>
  <c r="H35" i="2"/>
  <c r="H33" i="2"/>
  <c r="AI9" i="2"/>
  <c r="AM9" i="2"/>
  <c r="AQ11" i="2" l="1"/>
  <c r="AI42" i="2" l="1"/>
  <c r="I42" i="2"/>
  <c r="G42" i="2"/>
  <c r="F42" i="2"/>
  <c r="AG45" i="2" l="1"/>
  <c r="AB45" i="2"/>
  <c r="AD45" i="2"/>
  <c r="Y45" i="2"/>
  <c r="T45" i="2"/>
  <c r="AI41" i="2" l="1"/>
  <c r="I41" i="2"/>
  <c r="G41" i="2"/>
  <c r="F41" i="2"/>
  <c r="H83" i="2" l="1"/>
  <c r="AG83" i="2"/>
  <c r="AN83" i="2"/>
  <c r="AQ83" i="2"/>
  <c r="AS83" i="2"/>
  <c r="AV83" i="2"/>
  <c r="AX83" i="2"/>
  <c r="BA83" i="2"/>
  <c r="BC83" i="2"/>
  <c r="BF83" i="2"/>
  <c r="BH83" i="2"/>
  <c r="BK83" i="2"/>
  <c r="BM83" i="2"/>
  <c r="BP83" i="2"/>
  <c r="BR83" i="2"/>
  <c r="BU83" i="2"/>
  <c r="G70" i="2" l="1"/>
  <c r="F70" i="2"/>
  <c r="I70" i="2"/>
  <c r="I82" i="2"/>
  <c r="I81" i="2"/>
  <c r="I80" i="2"/>
  <c r="I79" i="2"/>
  <c r="I78" i="2"/>
  <c r="I77" i="2"/>
  <c r="I76" i="2"/>
  <c r="I75" i="2"/>
  <c r="I74" i="2"/>
  <c r="I73" i="2"/>
  <c r="I72" i="2"/>
  <c r="I71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J31" i="2" l="1"/>
  <c r="Y31" i="2"/>
  <c r="T31" i="2"/>
  <c r="O31" i="2"/>
  <c r="J33" i="2"/>
  <c r="BR37" i="2"/>
  <c r="BM37" i="2"/>
  <c r="BH37" i="2"/>
  <c r="BC37" i="2"/>
  <c r="AX37" i="2"/>
  <c r="AS37" i="2"/>
  <c r="AN37" i="2"/>
  <c r="AD37" i="2"/>
  <c r="T37" i="2"/>
  <c r="O37" i="2"/>
  <c r="J37" i="2"/>
  <c r="K38" i="2"/>
  <c r="L38" i="2"/>
  <c r="M38" i="2"/>
  <c r="N38" i="2"/>
  <c r="P38" i="2"/>
  <c r="Q38" i="2"/>
  <c r="R38" i="2"/>
  <c r="S38" i="2"/>
  <c r="U38" i="2"/>
  <c r="V38" i="2"/>
  <c r="W38" i="2"/>
  <c r="X38" i="2"/>
  <c r="Z38" i="2"/>
  <c r="AA38" i="2"/>
  <c r="AB38" i="2"/>
  <c r="AC38" i="2"/>
  <c r="AE38" i="2"/>
  <c r="AF38" i="2"/>
  <c r="AG38" i="2"/>
  <c r="AH38" i="2"/>
  <c r="AJ38" i="2"/>
  <c r="AK38" i="2"/>
  <c r="AL38" i="2"/>
  <c r="AM38" i="2"/>
  <c r="AO38" i="2"/>
  <c r="AP38" i="2"/>
  <c r="AQ38" i="2"/>
  <c r="AR38" i="2"/>
  <c r="AT38" i="2"/>
  <c r="AU38" i="2"/>
  <c r="AV38" i="2"/>
  <c r="AW38" i="2"/>
  <c r="AY38" i="2"/>
  <c r="AZ38" i="2"/>
  <c r="BA38" i="2"/>
  <c r="BB38" i="2"/>
  <c r="BD38" i="2"/>
  <c r="BE38" i="2"/>
  <c r="BF38" i="2"/>
  <c r="BG38" i="2"/>
  <c r="BI38" i="2"/>
  <c r="BJ38" i="2"/>
  <c r="BK38" i="2"/>
  <c r="BL38" i="2"/>
  <c r="BN38" i="2"/>
  <c r="BO38" i="2"/>
  <c r="BP38" i="2"/>
  <c r="BQ38" i="2"/>
  <c r="BS38" i="2"/>
  <c r="BT38" i="2"/>
  <c r="BU38" i="2"/>
  <c r="BV38" i="2"/>
  <c r="J38" i="2"/>
  <c r="K45" i="2"/>
  <c r="L45" i="2"/>
  <c r="M45" i="2"/>
  <c r="N45" i="2"/>
  <c r="O45" i="2"/>
  <c r="P45" i="2"/>
  <c r="Q45" i="2"/>
  <c r="R45" i="2"/>
  <c r="S45" i="2"/>
  <c r="U45" i="2"/>
  <c r="V45" i="2"/>
  <c r="W45" i="2"/>
  <c r="X45" i="2"/>
  <c r="Z45" i="2"/>
  <c r="AA45" i="2"/>
  <c r="AC45" i="2"/>
  <c r="AE45" i="2"/>
  <c r="AF45" i="2"/>
  <c r="AH45" i="2"/>
  <c r="AK45" i="2"/>
  <c r="AL45" i="2"/>
  <c r="AM45" i="2"/>
  <c r="AN45" i="2"/>
  <c r="AO45" i="2"/>
  <c r="AP45" i="2"/>
  <c r="AQ45" i="2"/>
  <c r="AR45" i="2"/>
  <c r="AT45" i="2"/>
  <c r="AU45" i="2"/>
  <c r="AW45" i="2"/>
  <c r="AY45" i="2"/>
  <c r="AZ45" i="2"/>
  <c r="BB45" i="2"/>
  <c r="BD45" i="2"/>
  <c r="BE45" i="2"/>
  <c r="BG45" i="2"/>
  <c r="BI45" i="2"/>
  <c r="BJ45" i="2"/>
  <c r="BL45" i="2"/>
  <c r="BN45" i="2"/>
  <c r="BO45" i="2"/>
  <c r="BQ45" i="2"/>
  <c r="BS45" i="2"/>
  <c r="BT45" i="2"/>
  <c r="BV45" i="2"/>
  <c r="J45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Z66" i="2"/>
  <c r="AA66" i="2"/>
  <c r="AC66" i="2"/>
  <c r="AE66" i="2"/>
  <c r="AH66" i="2"/>
  <c r="AJ66" i="2"/>
  <c r="AK66" i="2"/>
  <c r="AL66" i="2"/>
  <c r="AM66" i="2"/>
  <c r="AO66" i="2"/>
  <c r="AP66" i="2"/>
  <c r="AR66" i="2"/>
  <c r="AT66" i="2"/>
  <c r="AU66" i="2"/>
  <c r="AW66" i="2"/>
  <c r="AY66" i="2"/>
  <c r="AZ66" i="2"/>
  <c r="BB66" i="2"/>
  <c r="BD66" i="2"/>
  <c r="BE66" i="2"/>
  <c r="BG66" i="2"/>
  <c r="BI66" i="2"/>
  <c r="BJ66" i="2"/>
  <c r="BL66" i="2"/>
  <c r="BN66" i="2"/>
  <c r="BO66" i="2"/>
  <c r="BQ66" i="2"/>
  <c r="BS66" i="2"/>
  <c r="BT66" i="2"/>
  <c r="BV66" i="2"/>
  <c r="J66" i="2"/>
  <c r="K83" i="2"/>
  <c r="L83" i="2"/>
  <c r="M83" i="2"/>
  <c r="N83" i="2"/>
  <c r="O83" i="2"/>
  <c r="P83" i="2"/>
  <c r="Q83" i="2"/>
  <c r="R83" i="2"/>
  <c r="S83" i="2"/>
  <c r="U83" i="2"/>
  <c r="V83" i="2"/>
  <c r="X83" i="2"/>
  <c r="Z83" i="2"/>
  <c r="AA83" i="2"/>
  <c r="AC83" i="2"/>
  <c r="AE83" i="2"/>
  <c r="AF83" i="2"/>
  <c r="AH83" i="2"/>
  <c r="AJ83" i="2"/>
  <c r="AK83" i="2"/>
  <c r="AL83" i="2"/>
  <c r="AM83" i="2"/>
  <c r="AO83" i="2"/>
  <c r="AP83" i="2"/>
  <c r="AR83" i="2"/>
  <c r="AT83" i="2"/>
  <c r="AU83" i="2"/>
  <c r="AW83" i="2"/>
  <c r="AY83" i="2"/>
  <c r="AZ83" i="2"/>
  <c r="BB83" i="2"/>
  <c r="BD83" i="2"/>
  <c r="BE83" i="2"/>
  <c r="BG83" i="2"/>
  <c r="BI83" i="2"/>
  <c r="BJ83" i="2"/>
  <c r="BL83" i="2"/>
  <c r="BN83" i="2"/>
  <c r="BO83" i="2"/>
  <c r="BQ83" i="2"/>
  <c r="BS83" i="2"/>
  <c r="BT83" i="2"/>
  <c r="BV83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J102" i="2"/>
  <c r="AK102" i="2"/>
  <c r="AL102" i="2"/>
  <c r="AM102" i="2"/>
  <c r="AN102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BB102" i="2"/>
  <c r="BC102" i="2"/>
  <c r="BD102" i="2"/>
  <c r="BE102" i="2"/>
  <c r="BF102" i="2"/>
  <c r="BG102" i="2"/>
  <c r="BH102" i="2"/>
  <c r="BI102" i="2"/>
  <c r="BJ102" i="2"/>
  <c r="BK102" i="2"/>
  <c r="BL102" i="2"/>
  <c r="BM102" i="2"/>
  <c r="BN102" i="2"/>
  <c r="BO102" i="2"/>
  <c r="BP102" i="2"/>
  <c r="BQ102" i="2"/>
  <c r="BR102" i="2"/>
  <c r="BS102" i="2"/>
  <c r="BT102" i="2"/>
  <c r="BU102" i="2"/>
  <c r="BV102" i="2"/>
  <c r="J102" i="2"/>
  <c r="I122" i="2"/>
  <c r="H122" i="2"/>
  <c r="G122" i="2"/>
  <c r="F122" i="2"/>
  <c r="F113" i="2"/>
  <c r="G113" i="2"/>
  <c r="I113" i="2"/>
  <c r="F114" i="2"/>
  <c r="G114" i="2"/>
  <c r="I114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F119" i="2"/>
  <c r="G119" i="2"/>
  <c r="I119" i="2"/>
  <c r="I112" i="2"/>
  <c r="H112" i="2"/>
  <c r="G112" i="2"/>
  <c r="F112" i="2"/>
  <c r="F107" i="2"/>
  <c r="G107" i="2"/>
  <c r="I107" i="2"/>
  <c r="F108" i="2"/>
  <c r="G108" i="2"/>
  <c r="I108" i="2"/>
  <c r="F109" i="2"/>
  <c r="G109" i="2"/>
  <c r="I109" i="2"/>
  <c r="F110" i="2"/>
  <c r="G110" i="2"/>
  <c r="I110" i="2"/>
  <c r="I106" i="2"/>
  <c r="G106" i="2"/>
  <c r="F106" i="2"/>
  <c r="I104" i="2"/>
  <c r="H104" i="2"/>
  <c r="G104" i="2"/>
  <c r="F104" i="2"/>
  <c r="I103" i="2"/>
  <c r="H103" i="2"/>
  <c r="G103" i="2"/>
  <c r="F103" i="2"/>
  <c r="F85" i="2"/>
  <c r="G85" i="2"/>
  <c r="I85" i="2"/>
  <c r="F86" i="2"/>
  <c r="G86" i="2"/>
  <c r="I86" i="2"/>
  <c r="F87" i="2"/>
  <c r="G87" i="2"/>
  <c r="I87" i="2"/>
  <c r="F88" i="2"/>
  <c r="G88" i="2"/>
  <c r="I88" i="2"/>
  <c r="F89" i="2"/>
  <c r="G89" i="2"/>
  <c r="I89" i="2"/>
  <c r="I84" i="2"/>
  <c r="G84" i="2"/>
  <c r="F84" i="2"/>
  <c r="I69" i="2"/>
  <c r="G69" i="2"/>
  <c r="F69" i="2"/>
  <c r="I68" i="2"/>
  <c r="G68" i="2"/>
  <c r="F68" i="2"/>
  <c r="I67" i="2"/>
  <c r="H67" i="2"/>
  <c r="G67" i="2"/>
  <c r="F67" i="2"/>
  <c r="I64" i="2"/>
  <c r="F64" i="2"/>
  <c r="F47" i="2"/>
  <c r="G47" i="2"/>
  <c r="I47" i="2"/>
  <c r="F48" i="2"/>
  <c r="G48" i="2"/>
  <c r="I48" i="2"/>
  <c r="F49" i="2"/>
  <c r="G49" i="2"/>
  <c r="I49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I46" i="2"/>
  <c r="G46" i="2"/>
  <c r="F46" i="2"/>
  <c r="H39" i="2"/>
  <c r="I43" i="2"/>
  <c r="G43" i="2"/>
  <c r="F43" i="2"/>
  <c r="I40" i="2"/>
  <c r="G40" i="2"/>
  <c r="F40" i="2"/>
  <c r="I39" i="2"/>
  <c r="G39" i="2"/>
  <c r="F39" i="2"/>
  <c r="I37" i="2"/>
  <c r="H37" i="2"/>
  <c r="G37" i="2"/>
  <c r="F37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F38" i="2" l="1"/>
  <c r="H66" i="2"/>
  <c r="H65" i="2" s="1"/>
  <c r="F102" i="2"/>
  <c r="H102" i="2"/>
  <c r="K101" i="2"/>
  <c r="K9" i="2" s="1"/>
  <c r="F83" i="2"/>
  <c r="F11" i="2"/>
  <c r="F66" i="2"/>
  <c r="G11" i="2"/>
  <c r="I11" i="2"/>
  <c r="G38" i="2"/>
  <c r="G66" i="2"/>
  <c r="H38" i="2"/>
  <c r="H36" i="2" s="1"/>
  <c r="I38" i="2"/>
  <c r="BT101" i="2"/>
  <c r="BT9" i="2" s="1"/>
  <c r="BS101" i="2"/>
  <c r="BS9" i="2" s="1"/>
  <c r="BS44" i="2"/>
  <c r="BV44" i="2"/>
  <c r="BV36" i="2"/>
  <c r="BU36" i="2"/>
  <c r="BT36" i="2"/>
  <c r="BS36" i="2"/>
  <c r="BV32" i="2"/>
  <c r="BT32" i="2"/>
  <c r="BS32" i="2"/>
  <c r="BV11" i="2"/>
  <c r="BV10" i="2" s="1"/>
  <c r="BT11" i="2"/>
  <c r="BT10" i="2" s="1"/>
  <c r="BS11" i="2"/>
  <c r="BS10" i="2" s="1"/>
  <c r="BN101" i="2"/>
  <c r="BN9" i="2" s="1"/>
  <c r="BN44" i="2"/>
  <c r="BQ44" i="2"/>
  <c r="BQ36" i="2"/>
  <c r="BP36" i="2"/>
  <c r="BO36" i="2"/>
  <c r="BN36" i="2"/>
  <c r="BQ32" i="2"/>
  <c r="BO32" i="2"/>
  <c r="BN32" i="2"/>
  <c r="BQ11" i="2"/>
  <c r="BQ10" i="2" s="1"/>
  <c r="BO11" i="2"/>
  <c r="BO10" i="2" s="1"/>
  <c r="BN11" i="2"/>
  <c r="BN10" i="2" s="1"/>
  <c r="BL101" i="2"/>
  <c r="BL9" i="2" s="1"/>
  <c r="BI44" i="2"/>
  <c r="BL44" i="2"/>
  <c r="BL36" i="2"/>
  <c r="BK36" i="2"/>
  <c r="BJ36" i="2"/>
  <c r="BI36" i="2"/>
  <c r="BL32" i="2"/>
  <c r="BJ32" i="2"/>
  <c r="BI32" i="2"/>
  <c r="BL11" i="2"/>
  <c r="BL10" i="2" s="1"/>
  <c r="BJ11" i="2"/>
  <c r="BJ10" i="2" s="1"/>
  <c r="BI11" i="2"/>
  <c r="BI10" i="2" s="1"/>
  <c r="BD44" i="2"/>
  <c r="BG44" i="2"/>
  <c r="BG36" i="2"/>
  <c r="BF36" i="2"/>
  <c r="BE36" i="2"/>
  <c r="BD36" i="2"/>
  <c r="BG32" i="2"/>
  <c r="BE32" i="2"/>
  <c r="BD32" i="2"/>
  <c r="BG11" i="2"/>
  <c r="BG10" i="2" s="1"/>
  <c r="BE11" i="2"/>
  <c r="BE10" i="2" s="1"/>
  <c r="BD11" i="2"/>
  <c r="BD10" i="2" s="1"/>
  <c r="AY44" i="2"/>
  <c r="BB44" i="2"/>
  <c r="BB36" i="2"/>
  <c r="BA36" i="2"/>
  <c r="AZ36" i="2"/>
  <c r="AY36" i="2"/>
  <c r="BB32" i="2"/>
  <c r="AZ32" i="2"/>
  <c r="AY32" i="2"/>
  <c r="BB11" i="2"/>
  <c r="BB10" i="2" s="1"/>
  <c r="AZ10" i="2"/>
  <c r="AY11" i="2"/>
  <c r="AY10" i="2" s="1"/>
  <c r="AT44" i="2"/>
  <c r="AW44" i="2"/>
  <c r="AW36" i="2"/>
  <c r="AV36" i="2"/>
  <c r="AU36" i="2"/>
  <c r="AT36" i="2"/>
  <c r="AW32" i="2"/>
  <c r="AU32" i="2"/>
  <c r="AT32" i="2"/>
  <c r="AS31" i="2"/>
  <c r="AW11" i="2"/>
  <c r="AW10" i="2" s="1"/>
  <c r="AU11" i="2"/>
  <c r="AU10" i="2" s="1"/>
  <c r="AT11" i="2"/>
  <c r="AT10" i="2" s="1"/>
  <c r="AN110" i="2"/>
  <c r="AN109" i="2"/>
  <c r="AP64" i="2"/>
  <c r="AO44" i="2"/>
  <c r="AR44" i="2"/>
  <c r="AR36" i="2"/>
  <c r="AQ36" i="2"/>
  <c r="AP36" i="2"/>
  <c r="AO36" i="2"/>
  <c r="AN33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AX38" i="2" l="1"/>
  <c r="BC38" i="2"/>
  <c r="BC36" i="2" s="1"/>
  <c r="BH38" i="2"/>
  <c r="BH36" i="2" s="1"/>
  <c r="BR38" i="2"/>
  <c r="BR36" i="2" s="1"/>
  <c r="BM38" i="2"/>
  <c r="BM36" i="2" s="1"/>
  <c r="AN38" i="2"/>
  <c r="AN36" i="2" s="1"/>
  <c r="AS38" i="2"/>
  <c r="AS36" i="2" s="1"/>
  <c r="AU64" i="2"/>
  <c r="AN44" i="2"/>
  <c r="AN16" i="2"/>
  <c r="AZ101" i="2"/>
  <c r="AZ9" i="2" s="1"/>
  <c r="BO101" i="2"/>
  <c r="BO9" i="2" s="1"/>
  <c r="AV44" i="2"/>
  <c r="AN12" i="2"/>
  <c r="AN20" i="2"/>
  <c r="AN17" i="2"/>
  <c r="BQ101" i="2"/>
  <c r="BQ9" i="2" s="1"/>
  <c r="BB101" i="2"/>
  <c r="BB9" i="2" s="1"/>
  <c r="BV101" i="2"/>
  <c r="BV9" i="2" s="1"/>
  <c r="AR101" i="2"/>
  <c r="AR9" i="2" s="1"/>
  <c r="BF31" i="2"/>
  <c r="BC31" i="2" s="1"/>
  <c r="AN29" i="2"/>
  <c r="AN32" i="2"/>
  <c r="AW101" i="2"/>
  <c r="AW9" i="2" s="1"/>
  <c r="BJ101" i="2"/>
  <c r="BJ9" i="2" s="1"/>
  <c r="AP44" i="2"/>
  <c r="AO101" i="2"/>
  <c r="AO9" i="2" s="1"/>
  <c r="AT101" i="2"/>
  <c r="AT9" i="2" s="1"/>
  <c r="BA64" i="2"/>
  <c r="BF64" i="2" s="1"/>
  <c r="BK64" i="2" s="1"/>
  <c r="AQ44" i="2"/>
  <c r="AU101" i="2"/>
  <c r="AU9" i="2" s="1"/>
  <c r="AY101" i="2"/>
  <c r="AY9" i="2" s="1"/>
  <c r="BD101" i="2"/>
  <c r="BD9" i="2" s="1"/>
  <c r="BE101" i="2"/>
  <c r="BE9" i="2" s="1"/>
  <c r="BI101" i="2"/>
  <c r="BI9" i="2" s="1"/>
  <c r="BG101" i="2"/>
  <c r="BG9" i="2" s="1"/>
  <c r="AP101" i="2"/>
  <c r="AP9" i="2" s="1"/>
  <c r="AQ32" i="2"/>
  <c r="AV10" i="2" l="1"/>
  <c r="AN11" i="2"/>
  <c r="AZ64" i="2"/>
  <c r="AS64" i="2"/>
  <c r="AS44" i="2" s="1"/>
  <c r="AV32" i="2"/>
  <c r="AS33" i="2"/>
  <c r="AS32" i="2" s="1"/>
  <c r="AU44" i="2"/>
  <c r="BP31" i="2"/>
  <c r="BM31" i="2" s="1"/>
  <c r="BK44" i="2"/>
  <c r="BP64" i="2"/>
  <c r="BA44" i="2"/>
  <c r="BA33" i="2"/>
  <c r="AX33" i="2" s="1"/>
  <c r="BF44" i="2"/>
  <c r="E119" i="2"/>
  <c r="E38" i="2"/>
  <c r="AX64" i="2" l="1"/>
  <c r="AX44" i="2" s="1"/>
  <c r="AZ44" i="2"/>
  <c r="BE64" i="2"/>
  <c r="BU64" i="2"/>
  <c r="BP44" i="2"/>
  <c r="AS10" i="2"/>
  <c r="BF33" i="2"/>
  <c r="BC33" i="2" s="1"/>
  <c r="AX32" i="2"/>
  <c r="BA32" i="2"/>
  <c r="AD110" i="2"/>
  <c r="T88" i="2"/>
  <c r="AD83" i="2" l="1"/>
  <c r="BE44" i="2"/>
  <c r="BC64" i="2"/>
  <c r="BC44" i="2" s="1"/>
  <c r="BJ64" i="2"/>
  <c r="BU44" i="2"/>
  <c r="BF10" i="2"/>
  <c r="BK33" i="2"/>
  <c r="BC32" i="2"/>
  <c r="BF32" i="2"/>
  <c r="AC44" i="2"/>
  <c r="AH44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8" i="2"/>
  <c r="Y38" i="2"/>
  <c r="T38" i="2"/>
  <c r="O38" i="2"/>
  <c r="BP33" i="2" l="1"/>
  <c r="BM33" i="2" s="1"/>
  <c r="BM32" i="2" s="1"/>
  <c r="BH33" i="2"/>
  <c r="BH32" i="2" s="1"/>
  <c r="BO64" i="2"/>
  <c r="BH64" i="2"/>
  <c r="BH44" i="2" s="1"/>
  <c r="BJ44" i="2"/>
  <c r="BC10" i="2"/>
  <c r="BK32" i="2"/>
  <c r="K36" i="2"/>
  <c r="L36" i="2"/>
  <c r="N36" i="2"/>
  <c r="O36" i="2"/>
  <c r="P36" i="2"/>
  <c r="Q36" i="2"/>
  <c r="R36" i="2"/>
  <c r="S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J36" i="2"/>
  <c r="M36" i="2"/>
  <c r="T36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U33" i="2" l="1"/>
  <c r="BR33" i="2" s="1"/>
  <c r="BR32" i="2" s="1"/>
  <c r="BP32" i="2"/>
  <c r="BM64" i="2"/>
  <c r="BM44" i="2" s="1"/>
  <c r="BT64" i="2"/>
  <c r="BO44" i="2"/>
  <c r="J30" i="2"/>
  <c r="M11" i="2"/>
  <c r="M10" i="2" s="1"/>
  <c r="BP10" i="2"/>
  <c r="I83" i="2"/>
  <c r="G83" i="2"/>
  <c r="E113" i="2"/>
  <c r="I102" i="2"/>
  <c r="I66" i="2"/>
  <c r="G102" i="2"/>
  <c r="E116" i="2"/>
  <c r="F44" i="2"/>
  <c r="E103" i="2"/>
  <c r="I44" i="2"/>
  <c r="E67" i="2"/>
  <c r="E114" i="2"/>
  <c r="E118" i="2"/>
  <c r="E112" i="2"/>
  <c r="E104" i="2"/>
  <c r="E117" i="2"/>
  <c r="E115" i="2"/>
  <c r="I36" i="2"/>
  <c r="G36" i="2"/>
  <c r="M64" i="2"/>
  <c r="M106" i="2"/>
  <c r="M108" i="2"/>
  <c r="M107" i="2"/>
  <c r="J85" i="2"/>
  <c r="J84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BU32" i="2" l="1"/>
  <c r="E66" i="2"/>
  <c r="J83" i="2"/>
  <c r="R11" i="2"/>
  <c r="R10" i="2" s="1"/>
  <c r="J64" i="2"/>
  <c r="BT44" i="2"/>
  <c r="BR64" i="2"/>
  <c r="BR44" i="2" s="1"/>
  <c r="F101" i="2"/>
  <c r="F9" i="2" s="1"/>
  <c r="BM10" i="2"/>
  <c r="E102" i="2"/>
  <c r="F36" i="2"/>
  <c r="R107" i="2"/>
  <c r="R108" i="2"/>
  <c r="O108" i="2" s="1"/>
  <c r="R106" i="2"/>
  <c r="R64" i="2"/>
  <c r="O64" i="2" s="1"/>
  <c r="W85" i="2"/>
  <c r="J106" i="2"/>
  <c r="V64" i="2"/>
  <c r="H13" i="2" l="1"/>
  <c r="H26" i="2"/>
  <c r="H29" i="2"/>
  <c r="H24" i="2"/>
  <c r="H12" i="2"/>
  <c r="H21" i="2"/>
  <c r="H17" i="2"/>
  <c r="H30" i="2"/>
  <c r="H19" i="2"/>
  <c r="T64" i="2"/>
  <c r="H25" i="2"/>
  <c r="T85" i="2"/>
  <c r="W83" i="2"/>
  <c r="H18" i="2"/>
  <c r="AB83" i="2"/>
  <c r="H23" i="2"/>
  <c r="O107" i="2"/>
  <c r="O106" i="2"/>
  <c r="H27" i="2"/>
  <c r="AG31" i="2"/>
  <c r="AA64" i="2"/>
  <c r="H22" i="2"/>
  <c r="H28" i="2"/>
  <c r="J108" i="2"/>
  <c r="J107" i="2"/>
  <c r="T83" i="2" l="1"/>
  <c r="W101" i="2"/>
  <c r="W9" i="2" s="1"/>
  <c r="AF64" i="2"/>
  <c r="G64" i="2" s="1"/>
  <c r="G44" i="2" s="1"/>
  <c r="AD31" i="2"/>
  <c r="H15" i="2"/>
  <c r="H64" i="2"/>
  <c r="Y83" i="2"/>
  <c r="O101" i="2"/>
  <c r="O9" i="2" s="1"/>
  <c r="H14" i="2"/>
  <c r="H20" i="2"/>
  <c r="J101" i="2"/>
  <c r="J9" i="2" s="1"/>
  <c r="H16" i="2"/>
  <c r="AN31" i="2"/>
  <c r="Y107" i="2"/>
  <c r="T108" i="2"/>
  <c r="T107" i="2"/>
  <c r="T106" i="2"/>
  <c r="L101" i="2"/>
  <c r="L9" i="2" s="1"/>
  <c r="M101" i="2"/>
  <c r="M9" i="2" s="1"/>
  <c r="N101" i="2"/>
  <c r="N9" i="2" s="1"/>
  <c r="P101" i="2"/>
  <c r="P9" i="2" s="1"/>
  <c r="Q101" i="2"/>
  <c r="Q9" i="2" s="1"/>
  <c r="R101" i="2"/>
  <c r="R9" i="2" s="1"/>
  <c r="S101" i="2"/>
  <c r="S9" i="2" s="1"/>
  <c r="U101" i="2"/>
  <c r="U9" i="2" s="1"/>
  <c r="V101" i="2"/>
  <c r="V9" i="2" s="1"/>
  <c r="X101" i="2"/>
  <c r="X9" i="2" s="1"/>
  <c r="Z101" i="2"/>
  <c r="Z9" i="2" s="1"/>
  <c r="AA101" i="2"/>
  <c r="AA9" i="2" s="1"/>
  <c r="AC101" i="2"/>
  <c r="AC9" i="2" s="1"/>
  <c r="AE101" i="2"/>
  <c r="AE9" i="2" s="1"/>
  <c r="AF101" i="2"/>
  <c r="AF9" i="2" s="1"/>
  <c r="AH101" i="2"/>
  <c r="AH9" i="2" s="1"/>
  <c r="E83" i="2" l="1"/>
  <c r="E65" i="2" s="1"/>
  <c r="AG11" i="2"/>
  <c r="H11" i="2"/>
  <c r="AB101" i="2"/>
  <c r="AB9" i="2" s="1"/>
  <c r="AD33" i="2"/>
  <c r="T101" i="2"/>
  <c r="T9" i="2" s="1"/>
  <c r="AD44" i="2"/>
  <c r="AN10" i="2"/>
  <c r="BA31" i="2"/>
  <c r="AX31" i="2" s="1"/>
  <c r="AQ10" i="2"/>
  <c r="AG32" i="2"/>
  <c r="E64" i="2"/>
  <c r="Y106" i="2"/>
  <c r="I101" i="2"/>
  <c r="I9" i="2" s="1"/>
  <c r="G101" i="2"/>
  <c r="G9" i="2" s="1"/>
  <c r="E46" i="2"/>
  <c r="AE44" i="2"/>
  <c r="AF44" i="2"/>
  <c r="AG44" i="2"/>
  <c r="Z44" i="2"/>
  <c r="AA44" i="2"/>
  <c r="AB44" i="2"/>
  <c r="Y44" i="2"/>
  <c r="U44" i="2"/>
  <c r="V44" i="2"/>
  <c r="W44" i="2"/>
  <c r="X44" i="2"/>
  <c r="P44" i="2"/>
  <c r="Q44" i="2"/>
  <c r="R44" i="2"/>
  <c r="S44" i="2"/>
  <c r="O44" i="2"/>
  <c r="K44" i="2"/>
  <c r="L44" i="2"/>
  <c r="M44" i="2"/>
  <c r="N44" i="2"/>
  <c r="J44" i="2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E11" i="2"/>
  <c r="AE10" i="2" s="1"/>
  <c r="AF11" i="2"/>
  <c r="AF10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AX10" i="2" l="1"/>
  <c r="BK31" i="2"/>
  <c r="BA10" i="2"/>
  <c r="T44" i="2"/>
  <c r="H44" i="2" s="1"/>
  <c r="E45" i="2"/>
  <c r="L10" i="2"/>
  <c r="G10" i="2" s="1"/>
  <c r="Y101" i="2"/>
  <c r="Y9" i="2" s="1"/>
  <c r="K10" i="2"/>
  <c r="N10" i="2"/>
  <c r="E37" i="2"/>
  <c r="E36" i="2" s="1"/>
  <c r="AD107" i="2"/>
  <c r="J12" i="2"/>
  <c r="J17" i="2"/>
  <c r="J15" i="2"/>
  <c r="J19" i="2"/>
  <c r="J16" i="2"/>
  <c r="J22" i="2"/>
  <c r="J20" i="2"/>
  <c r="J18" i="2"/>
  <c r="AG101" i="2" l="1"/>
  <c r="AG9" i="2" s="1"/>
  <c r="BU31" i="2"/>
  <c r="BR31" i="2" s="1"/>
  <c r="BR10" i="2" s="1"/>
  <c r="BH31" i="2"/>
  <c r="BH10" i="2" s="1"/>
  <c r="BK10" i="2"/>
  <c r="I10" i="2"/>
  <c r="J11" i="2"/>
  <c r="J10" i="2" s="1"/>
  <c r="F10" i="2"/>
  <c r="AD106" i="2"/>
  <c r="E44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AI84" i="2"/>
  <c r="AI85" i="2"/>
  <c r="BU10" i="2" l="1"/>
  <c r="H31" i="2"/>
  <c r="E31" i="2" s="1"/>
  <c r="AI83" i="2"/>
  <c r="AD101" i="2"/>
  <c r="AD9" i="2" s="1"/>
  <c r="O11" i="2"/>
  <c r="T12" i="2"/>
  <c r="W11" i="2"/>
  <c r="W10" i="2" s="1"/>
  <c r="AD32" i="2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T11" i="2"/>
  <c r="T10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1" i="2"/>
  <c r="AB10" i="2" l="1"/>
  <c r="E23" i="2"/>
  <c r="E24" i="2"/>
  <c r="E25" i="2"/>
  <c r="AD12" i="2"/>
  <c r="AD11" i="2" s="1"/>
  <c r="AD10" i="2" s="1"/>
  <c r="AG10" i="2"/>
  <c r="Y11" i="2"/>
  <c r="Y10" i="2" s="1"/>
  <c r="AI107" i="2"/>
  <c r="AI122" i="2"/>
  <c r="AI68" i="2"/>
  <c r="AI69" i="2"/>
  <c r="AI101" i="2"/>
  <c r="AI63" i="2"/>
  <c r="AI57" i="2"/>
  <c r="AI56" i="2"/>
  <c r="AI55" i="2"/>
  <c r="AI27" i="2"/>
  <c r="AI28" i="2"/>
  <c r="AI29" i="2"/>
  <c r="AI31" i="2"/>
  <c r="AI32" i="2"/>
  <c r="AI33" i="2"/>
  <c r="AI36" i="2"/>
  <c r="AI37" i="2"/>
  <c r="AI43" i="2"/>
  <c r="AI38" i="2" s="1"/>
  <c r="AI44" i="2"/>
  <c r="AI46" i="2"/>
  <c r="AI47" i="2"/>
  <c r="AI48" i="2"/>
  <c r="AI49" i="2"/>
  <c r="AI50" i="2"/>
  <c r="AI52" i="2"/>
  <c r="AI53" i="2"/>
  <c r="AI54" i="2"/>
  <c r="AI13" i="2"/>
  <c r="AI14" i="2"/>
  <c r="AI15" i="2"/>
  <c r="AI16" i="2"/>
  <c r="AI17" i="2"/>
  <c r="AI18" i="2"/>
  <c r="AI19" i="2"/>
  <c r="AI20" i="2"/>
  <c r="AI21" i="2"/>
  <c r="AI22" i="2"/>
  <c r="H10" i="2" l="1"/>
  <c r="AI66" i="2"/>
  <c r="AN107" i="2"/>
  <c r="E11" i="2"/>
  <c r="AJ62" i="2"/>
  <c r="E10" i="2" l="1"/>
  <c r="E12" i="2"/>
  <c r="AI62" i="2"/>
  <c r="AJ61" i="2"/>
  <c r="AJ60" i="2"/>
  <c r="AJ59" i="2"/>
  <c r="AJ58" i="2"/>
  <c r="AJ45" i="2" l="1"/>
  <c r="AI59" i="2"/>
  <c r="AI60" i="2"/>
  <c r="AI61" i="2"/>
  <c r="AI58" i="2"/>
  <c r="AI45" i="2" l="1"/>
  <c r="AI106" i="2"/>
  <c r="AI104" i="2"/>
  <c r="AI103" i="2"/>
  <c r="AI64" i="2"/>
  <c r="AI26" i="2"/>
  <c r="AI12" i="2"/>
  <c r="AI102" i="2" l="1"/>
  <c r="AN106" i="2"/>
  <c r="AL10" i="2"/>
  <c r="AM10" i="2"/>
  <c r="AK10" i="2"/>
  <c r="AJ10" i="2"/>
  <c r="AQ101" i="2" l="1"/>
  <c r="AQ9" i="2" s="1"/>
  <c r="AN101" i="2"/>
  <c r="AN9" i="2" s="1"/>
  <c r="AI10" i="2"/>
  <c r="AV101" i="2" l="1"/>
  <c r="AV9" i="2" s="1"/>
  <c r="AS101" i="2" l="1"/>
  <c r="AS9" i="2" s="1"/>
  <c r="BA101" i="2" l="1"/>
  <c r="BA9" i="2" s="1"/>
  <c r="AX101" i="2" l="1"/>
  <c r="AX9" i="2" s="1"/>
  <c r="BF101" i="2" l="1"/>
  <c r="BF9" i="2" s="1"/>
  <c r="BC101" i="2" l="1"/>
  <c r="BC9" i="2" s="1"/>
  <c r="BK101" i="2" l="1"/>
  <c r="BK9" i="2" s="1"/>
  <c r="BH101" i="2" l="1"/>
  <c r="BH9" i="2" s="1"/>
  <c r="BP101" i="2" l="1"/>
  <c r="BP9" i="2" s="1"/>
  <c r="BM101" i="2" l="1"/>
  <c r="BM9" i="2" s="1"/>
  <c r="BU101" i="2" l="1"/>
  <c r="BU9" i="2" s="1"/>
  <c r="H106" i="2"/>
  <c r="BR101" i="2" l="1"/>
  <c r="BR9" i="2" s="1"/>
  <c r="H101" i="2"/>
  <c r="H9" i="2" s="1"/>
  <c r="E106" i="2"/>
  <c r="E105" i="2" s="1"/>
  <c r="E101" i="2" s="1"/>
  <c r="E9" i="2" s="1"/>
</calcChain>
</file>

<file path=xl/sharedStrings.xml><?xml version="1.0" encoding="utf-8"?>
<sst xmlns="http://schemas.openxmlformats.org/spreadsheetml/2006/main" count="527" uniqueCount="221">
  <si>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</si>
  <si>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</si>
  <si>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</si>
  <si>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</si>
  <si>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</si>
  <si>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</si>
  <si>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</si>
  <si>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</si>
  <si>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</si>
  <si>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</si>
  <si>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</si>
  <si>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</si>
  <si>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</si>
  <si>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</si>
  <si>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</si>
  <si>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</si>
  <si>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</si>
  <si>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</si>
  <si>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</si>
  <si>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</si>
  <si>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</si>
  <si>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</si>
  <si>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</si>
  <si>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</si>
  <si>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</si>
  <si>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</si>
  <si>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</si>
  <si>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</si>
  <si>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</si>
  <si>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</si>
  <si>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</si>
  <si>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</si>
  <si>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</si>
  <si>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</si>
  <si>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</si>
  <si>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</si>
  <si>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</si>
  <si>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</si>
  <si>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</si>
  <si>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</si>
  <si>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</si>
  <si>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</si>
  <si>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</si>
  <si>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</si>
  <si>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</si>
  <si>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</si>
  <si>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</si>
  <si>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</si>
  <si>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</si>
  <si>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</si>
  <si>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</si>
  <si>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</si>
  <si>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</si>
  <si>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</si>
  <si>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</si>
  <si>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</si>
  <si>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</si>
  <si>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</si>
  <si>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</si>
  <si>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</si>
  <si>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</si>
  <si>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</si>
  <si>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</si>
  <si>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</si>
  <si>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</si>
  <si>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</si>
  <si>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</si>
  <si>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</si>
  <si>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</si>
  <si>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</si>
  <si>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</si>
  <si>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</si>
  <si>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</si>
  <si>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</si>
  <si>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</si>
  <si>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</si>
  <si>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</si>
  <si>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</si>
  <si>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</si>
  <si>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</si>
  <si>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</si>
  <si>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</si>
  <si>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</si>
  <si>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</si>
  <si>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</si>
  <si>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</si>
  <si>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</si>
  <si>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</si>
  <si>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</si>
  <si>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</si>
  <si>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</si>
  <si>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</si>
  <si>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</si>
  <si>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</si>
  <si>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</si>
  <si>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</si>
  <si>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</si>
  <si>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</si>
  <si>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</si>
  <si>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</si>
  <si>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</si>
  <si>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</si>
  <si>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</si>
  <si>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</si>
  <si>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</si>
  <si>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</si>
  <si>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</si>
  <si>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</si>
  <si>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</si>
  <si>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</si>
  <si>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</si>
  <si>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</si>
  <si>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</si>
  <si>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</si>
  <si>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</si>
  <si>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</si>
  <si>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</si>
  <si>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</si>
  <si>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</si>
  <si>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</si>
  <si>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</si>
  <si>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</si>
  <si>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</si>
  <si>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</si>
  <si>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</si>
  <si>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</si>
  <si>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</si>
  <si>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</si>
  <si>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</si>
  <si>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</si>
  <si>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</si>
  <si>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</si>
  <si>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</si>
  <si>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</si>
  <si>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</si>
  <si>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</si>
  <si>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</si>
  <si>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</si>
  <si>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</si>
  <si>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</si>
  <si>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</si>
  <si>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</si>
  <si>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</si>
  <si>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</si>
  <si>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</si>
  <si>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</si>
  <si>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</si>
  <si>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</si>
  <si>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</si>
  <si>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</si>
  <si>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</si>
  <si>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</si>
  <si>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</si>
  <si>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</si>
  <si>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</si>
  <si>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5.1.14.</t>
  </si>
  <si>
    <t>5.1.15.</t>
  </si>
  <si>
    <t>5.1.16.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</si>
  <si>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</si>
  <si>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</si>
  <si>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</si>
  <si>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</si>
  <si>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</si>
  <si>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</si>
  <si>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</si>
  <si>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</si>
  <si>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</si>
  <si>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</si>
  <si>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</si>
  <si>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</si>
  <si>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</si>
  <si>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</si>
  <si>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</si>
  <si>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</si>
  <si>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</si>
  <si>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</si>
  <si>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</si>
  <si>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</si>
  <si>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</si>
  <si>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</si>
  <si>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</si>
  <si>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</si>
  <si>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</si>
  <si>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</si>
  <si>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</si>
  <si>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</si>
  <si>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</si>
  <si>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</si>
  <si>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</si>
  <si>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</si>
  <si>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</si>
  <si>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</si>
  <si>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</si>
  <si>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</si>
  <si>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</si>
  <si>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</si>
  <si>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</si>
  <si>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</si>
  <si>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</si>
  <si>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</si>
  <si>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</si>
  <si>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</si>
  <si>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</si>
  <si>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</si>
  <si>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</si>
  <si>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</si>
  <si>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</si>
  <si>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</si>
  <si>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</si>
  <si>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</si>
  <si>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</si>
  <si>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</si>
  <si>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</si>
  <si>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</si>
  <si>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</si>
  <si>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</si>
  <si>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</si>
  <si>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</si>
  <si>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</si>
  <si>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</si>
  <si>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Приложение 1 к постановлению Администрации муниципального района "Заполярный район" от  07.06.2022 № 127п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</si>
</sst>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5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4" fontId="5" fillId="4" borderId="0" xfId="1" applyNumberFormat="1" applyFont="1" applyFill="1" applyBorder="1" applyAlignment="1">
      <alignment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right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15" fillId="0" borderId="0" xfId="0" applyFont="1" applyAlignment="1">
      <alignment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47"/>
  <sheetViews>
    <sheetView tabSelected="1" topLeftCell="BB1" zoomScale="70" zoomScaleNormal="70" zoomScaleSheetLayoutView="75" workbookViewId="0">
      <pane ySplit="8" topLeftCell="A69" activePane="bottomLeft" state="frozen"/>
      <selection activeCell="B1" sqref="B1"/>
      <selection pane="bottomLeft" activeCell="BT1" sqref="BT1:BV1"/>
    </sheetView>
  </sheetViews>
  <sheetFormatPr defaultRowHeight="15.75" outlineLevelRow="2" outlineLevelCol="1" x14ac:dyDescent="0.25"/>
  <cols>
    <col min="1" max="1" width="10" style="39" customWidth="1"/>
    <col min="2" max="2" width="33.42578125" style="38" customWidth="1"/>
    <col min="3" max="3" width="26.7109375" style="38" customWidth="1"/>
    <col min="4" max="4" width="20.28515625" style="38" customWidth="1"/>
    <col min="5" max="5" width="14.7109375" style="40" customWidth="1" collapsed="1"/>
    <col min="6" max="6" width="15.7109375" style="38" hidden="1" customWidth="1" outlineLevel="1"/>
    <col min="7" max="7" width="13.28515625" style="38" customWidth="1"/>
    <col min="8" max="8" width="14.28515625" style="38" customWidth="1"/>
    <col min="9" max="9" width="13.28515625" style="38" customWidth="1"/>
    <col min="10" max="10" width="12.7109375" style="40" customWidth="1" collapsed="1"/>
    <col min="11" max="11" width="15.42578125" style="40" hidden="1" customWidth="1" outlineLevel="1"/>
    <col min="12" max="12" width="13.28515625" style="38" customWidth="1"/>
    <col min="13" max="14" width="13.140625" style="38" customWidth="1"/>
    <col min="15" max="15" width="13.85546875" style="41" customWidth="1" collapsed="1"/>
    <col min="16" max="16" width="16.5703125" style="41" hidden="1" customWidth="1" outlineLevel="1"/>
    <col min="17" max="17" width="13.85546875" style="38" customWidth="1"/>
    <col min="18" max="18" width="12.28515625" style="38" customWidth="1"/>
    <col min="19" max="19" width="13.85546875" style="38" customWidth="1"/>
    <col min="20" max="20" width="13.140625" style="40" customWidth="1" collapsed="1"/>
    <col min="21" max="21" width="16.85546875" style="38" hidden="1" customWidth="1" outlineLevel="1"/>
    <col min="22" max="22" width="12.85546875" style="38" customWidth="1"/>
    <col min="23" max="23" width="13" style="38" customWidth="1"/>
    <col min="24" max="24" width="12.7109375" style="37" customWidth="1"/>
    <col min="25" max="25" width="13.140625" style="40" customWidth="1" collapsed="1"/>
    <col min="26" max="26" width="17.140625" style="38" hidden="1" customWidth="1" outlineLevel="1"/>
    <col min="27" max="28" width="12.7109375" style="38" customWidth="1"/>
    <col min="29" max="29" width="13.28515625" style="37" customWidth="1"/>
    <col min="30" max="30" width="15" style="7" customWidth="1" collapsed="1"/>
    <col min="31" max="31" width="17.140625" style="7" hidden="1" customWidth="1" outlineLevel="1"/>
    <col min="32" max="33" width="15" style="6" customWidth="1"/>
    <col min="34" max="34" width="17.28515625" style="5" customWidth="1"/>
    <col min="35" max="35" width="15" style="7" hidden="1" customWidth="1" collapsed="1"/>
    <col min="36" max="36" width="15" style="6" hidden="1" customWidth="1" outlineLevel="1"/>
    <col min="37" max="38" width="15" style="6" hidden="1" customWidth="1"/>
    <col min="39" max="39" width="15.7109375" style="5" hidden="1" customWidth="1"/>
    <col min="40" max="40" width="15" style="7" customWidth="1" collapsed="1"/>
    <col min="41" max="41" width="17.140625" style="7" hidden="1" customWidth="1" outlineLevel="1"/>
    <col min="42" max="43" width="15" style="6" customWidth="1"/>
    <col min="44" max="44" width="21.28515625" style="5" customWidth="1"/>
    <col min="45" max="45" width="15" style="7" customWidth="1" collapsed="1"/>
    <col min="46" max="46" width="17.140625" style="7" hidden="1" customWidth="1" outlineLevel="1"/>
    <col min="47" max="48" width="15" style="6" customWidth="1"/>
    <col min="49" max="49" width="21.28515625" style="5" customWidth="1"/>
    <col min="50" max="50" width="15" style="7" customWidth="1" collapsed="1"/>
    <col min="51" max="51" width="17.140625" style="7" hidden="1" customWidth="1" outlineLevel="1"/>
    <col min="52" max="53" width="15" style="6" customWidth="1"/>
    <col min="54" max="54" width="15.28515625" style="5" customWidth="1"/>
    <col min="55" max="55" width="15" style="7" customWidth="1" collapsed="1"/>
    <col min="56" max="56" width="17.140625" style="7" hidden="1" customWidth="1" outlineLevel="1"/>
    <col min="57" max="58" width="15" style="6" customWidth="1"/>
    <col min="59" max="59" width="21.28515625" style="5" customWidth="1"/>
    <col min="60" max="60" width="15" style="7" customWidth="1" collapsed="1"/>
    <col min="61" max="61" width="17.140625" style="7" hidden="1" customWidth="1" outlineLevel="1"/>
    <col min="62" max="63" width="15" style="6" customWidth="1"/>
    <col min="64" max="64" width="16.28515625" style="5" customWidth="1"/>
    <col min="65" max="65" width="15" style="7" customWidth="1" collapsed="1"/>
    <col min="66" max="66" width="17.140625" style="7" hidden="1" customWidth="1" outlineLevel="1"/>
    <col min="67" max="68" width="15" style="6" customWidth="1"/>
    <col min="69" max="69" width="16.7109375" style="5" customWidth="1"/>
    <col min="70" max="70" width="15" style="7" customWidth="1" collapsed="1"/>
    <col min="71" max="71" width="16" style="7" hidden="1" customWidth="1" outlineLevel="1"/>
    <col min="72" max="73" width="15" style="6" customWidth="1"/>
    <col min="74" max="74" width="17.42578125" style="5" customWidth="1"/>
    <col min="75" max="16384" width="9.140625" style="6"/>
  </cols>
  <sheetData>
    <row r="1" spans="1:74" s="2" customFormat="1" ht="60.75" customHeight="1" x14ac:dyDescent="0.25">
      <c r="A1" s="34"/>
      <c r="B1" s="1"/>
      <c r="C1" s="35"/>
      <c r="D1" s="77"/>
      <c r="E1" s="77"/>
      <c r="F1" s="77"/>
      <c r="G1" s="77"/>
      <c r="H1" s="77"/>
      <c r="I1" s="77"/>
      <c r="J1" s="77"/>
      <c r="K1" s="77"/>
      <c r="L1" s="77"/>
      <c r="M1" s="36"/>
      <c r="N1" s="36"/>
      <c r="O1" s="1"/>
      <c r="P1" s="1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F1" s="76"/>
      <c r="AG1" s="76"/>
      <c r="AH1" s="76"/>
      <c r="AI1" s="76"/>
      <c r="AJ1" s="76"/>
      <c r="AK1" s="76"/>
      <c r="AL1" s="76"/>
      <c r="AM1" s="76"/>
      <c r="BT1" s="74" t="s">
        <v>220</v>
      </c>
      <c r="BU1" s="74"/>
      <c r="BV1" s="74"/>
    </row>
    <row r="2" spans="1:74" s="2" customFormat="1" ht="15.75" customHeight="1" x14ac:dyDescent="0.25">
      <c r="A2" s="42"/>
      <c r="B2" s="43"/>
      <c r="C2" s="44"/>
      <c r="D2" s="44"/>
      <c r="E2" s="45"/>
      <c r="F2" s="3"/>
      <c r="G2" s="3"/>
      <c r="H2" s="3"/>
      <c r="I2" s="3"/>
      <c r="J2" s="4"/>
      <c r="K2" s="4"/>
      <c r="L2" s="43"/>
      <c r="M2" s="43"/>
      <c r="N2" s="43"/>
      <c r="O2" s="46"/>
      <c r="P2" s="46"/>
      <c r="Q2" s="43"/>
      <c r="R2" s="3"/>
      <c r="S2" s="3"/>
      <c r="T2" s="3"/>
      <c r="U2" s="3"/>
      <c r="V2" s="3"/>
      <c r="W2" s="3"/>
      <c r="X2" s="43"/>
      <c r="Y2" s="3"/>
      <c r="Z2" s="3"/>
      <c r="AA2" s="3"/>
      <c r="AB2" s="3"/>
      <c r="AC2" s="43"/>
      <c r="AD2" s="3"/>
      <c r="AE2" s="3"/>
      <c r="AF2" s="69"/>
      <c r="AG2" s="69"/>
      <c r="AH2" s="69"/>
      <c r="AI2" s="3"/>
      <c r="AJ2" s="3"/>
      <c r="AK2" s="3"/>
      <c r="AL2" s="3"/>
      <c r="AM2" s="43"/>
      <c r="AN2" s="3"/>
      <c r="AO2" s="3"/>
      <c r="AP2" s="69"/>
      <c r="AQ2" s="69"/>
      <c r="AR2" s="69"/>
      <c r="AS2" s="3"/>
      <c r="AT2" s="3"/>
      <c r="AU2" s="75"/>
      <c r="AV2" s="69"/>
      <c r="AW2" s="69"/>
      <c r="AX2" s="3"/>
      <c r="AY2" s="3"/>
      <c r="AZ2" s="69"/>
      <c r="BA2" s="69"/>
      <c r="BB2" s="69"/>
      <c r="BC2" s="3"/>
      <c r="BD2" s="3"/>
      <c r="BE2" s="69"/>
      <c r="BF2" s="69"/>
      <c r="BG2" s="69"/>
      <c r="BH2" s="3"/>
      <c r="BI2" s="3"/>
      <c r="BJ2" s="69"/>
      <c r="BK2" s="69"/>
      <c r="BL2" s="69"/>
      <c r="BM2" s="3"/>
      <c r="BN2" s="3"/>
      <c r="BO2" s="69"/>
      <c r="BP2" s="69"/>
      <c r="BQ2" s="69"/>
      <c r="BR2" s="3"/>
      <c r="BS2" s="3"/>
      <c r="BT2" s="69" t="s">
        <v>141</v>
      </c>
      <c r="BU2" s="69"/>
      <c r="BV2" s="69"/>
    </row>
    <row r="3" spans="1:74" x14ac:dyDescent="0.25">
      <c r="A3" s="78" t="s">
        <v>143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47"/>
      <c r="Y3" s="48"/>
      <c r="Z3" s="48"/>
      <c r="AA3" s="48"/>
      <c r="AB3" s="48"/>
      <c r="AC3" s="47"/>
      <c r="AD3" s="48"/>
      <c r="AE3" s="48"/>
      <c r="AF3" s="69"/>
      <c r="AG3" s="69"/>
      <c r="AH3" s="69"/>
      <c r="AI3" s="48"/>
      <c r="AJ3" s="48"/>
      <c r="AK3" s="48"/>
      <c r="AL3" s="48"/>
      <c r="AM3" s="47"/>
      <c r="AN3" s="48"/>
      <c r="AO3" s="48"/>
      <c r="AP3" s="69"/>
      <c r="AQ3" s="69"/>
      <c r="AR3" s="69"/>
      <c r="AS3" s="48"/>
      <c r="AT3" s="48"/>
      <c r="AU3" s="69"/>
      <c r="AV3" s="69"/>
      <c r="AW3" s="69"/>
      <c r="AX3" s="48"/>
      <c r="AY3" s="48"/>
      <c r="AZ3" s="69"/>
      <c r="BA3" s="69"/>
      <c r="BB3" s="69"/>
      <c r="BC3" s="48"/>
      <c r="BD3" s="48"/>
      <c r="BE3" s="69"/>
      <c r="BF3" s="69"/>
      <c r="BG3" s="69"/>
      <c r="BH3" s="48"/>
      <c r="BI3" s="48"/>
      <c r="BJ3" s="69"/>
      <c r="BK3" s="69"/>
      <c r="BL3" s="69"/>
      <c r="BM3" s="48"/>
      <c r="BN3" s="48"/>
      <c r="BO3" s="69"/>
      <c r="BP3" s="69"/>
      <c r="BQ3" s="69"/>
      <c r="BR3" s="48"/>
      <c r="BS3" s="48"/>
      <c r="BT3" s="69"/>
      <c r="BU3" s="69"/>
      <c r="BV3" s="69"/>
    </row>
    <row r="4" spans="1:74" x14ac:dyDescent="0.25">
      <c r="A4" s="49"/>
      <c r="B4" s="48"/>
      <c r="C4" s="48"/>
      <c r="D4" s="48"/>
      <c r="E4" s="50"/>
      <c r="F4" s="48"/>
      <c r="G4" s="48"/>
      <c r="H4" s="48"/>
      <c r="I4" s="48"/>
      <c r="J4" s="50"/>
      <c r="K4" s="50"/>
      <c r="L4" s="48"/>
      <c r="M4" s="48"/>
      <c r="N4" s="48"/>
      <c r="O4" s="51"/>
      <c r="P4" s="51"/>
      <c r="Q4" s="48"/>
      <c r="R4" s="48"/>
      <c r="S4" s="48"/>
      <c r="T4" s="50"/>
      <c r="U4" s="48"/>
      <c r="V4" s="48"/>
      <c r="W4" s="48"/>
      <c r="X4" s="47"/>
      <c r="Y4" s="50"/>
      <c r="Z4" s="48"/>
      <c r="AA4" s="48"/>
      <c r="AB4" s="48"/>
      <c r="AC4" s="47"/>
      <c r="AD4" s="50"/>
      <c r="AE4" s="50"/>
      <c r="AF4" s="69"/>
      <c r="AG4" s="69"/>
      <c r="AH4" s="69"/>
      <c r="AI4" s="50"/>
      <c r="AJ4" s="48"/>
      <c r="AK4" s="48"/>
      <c r="AL4" s="48"/>
      <c r="AM4" s="47"/>
      <c r="AN4" s="50"/>
      <c r="AO4" s="50"/>
      <c r="AP4" s="69"/>
      <c r="AQ4" s="69"/>
      <c r="AR4" s="69"/>
      <c r="AS4" s="50"/>
      <c r="AT4" s="50"/>
      <c r="AU4" s="69"/>
      <c r="AV4" s="69"/>
      <c r="AW4" s="69"/>
      <c r="AX4" s="50"/>
      <c r="AY4" s="50"/>
      <c r="AZ4" s="69"/>
      <c r="BA4" s="69"/>
      <c r="BB4" s="69"/>
      <c r="BC4" s="50"/>
      <c r="BD4" s="50"/>
      <c r="BE4" s="69"/>
      <c r="BF4" s="69"/>
      <c r="BG4" s="69"/>
      <c r="BH4" s="50"/>
      <c r="BI4" s="50"/>
      <c r="BJ4" s="69"/>
      <c r="BK4" s="69"/>
      <c r="BL4" s="69"/>
      <c r="BM4" s="50"/>
      <c r="BN4" s="50"/>
      <c r="BO4" s="69"/>
      <c r="BP4" s="69"/>
      <c r="BQ4" s="69"/>
      <c r="BR4" s="50"/>
      <c r="BS4" s="50"/>
      <c r="BT4" s="69"/>
      <c r="BU4" s="69"/>
      <c r="BV4" s="69"/>
    </row>
    <row r="5" spans="1:74" ht="15.75" customHeight="1" x14ac:dyDescent="0.25">
      <c r="A5" s="79" t="s">
        <v>2</v>
      </c>
      <c r="B5" s="80" t="s">
        <v>3</v>
      </c>
      <c r="C5" s="81" t="s">
        <v>20</v>
      </c>
      <c r="D5" s="81" t="s">
        <v>0</v>
      </c>
      <c r="E5" s="70" t="s">
        <v>142</v>
      </c>
      <c r="F5" s="70"/>
      <c r="G5" s="70"/>
      <c r="H5" s="70"/>
      <c r="I5" s="70"/>
      <c r="J5" s="71" t="s">
        <v>26</v>
      </c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</row>
    <row r="6" spans="1:74" ht="15.75" customHeight="1" x14ac:dyDescent="0.25">
      <c r="A6" s="79"/>
      <c r="B6" s="80"/>
      <c r="C6" s="81"/>
      <c r="D6" s="81"/>
      <c r="E6" s="70"/>
      <c r="F6" s="70"/>
      <c r="G6" s="70"/>
      <c r="H6" s="70"/>
      <c r="I6" s="70"/>
      <c r="J6" s="70" t="s">
        <v>4</v>
      </c>
      <c r="K6" s="70"/>
      <c r="L6" s="70"/>
      <c r="M6" s="70"/>
      <c r="N6" s="70"/>
      <c r="O6" s="70" t="s">
        <v>23</v>
      </c>
      <c r="P6" s="70"/>
      <c r="Q6" s="70"/>
      <c r="R6" s="70"/>
      <c r="S6" s="70"/>
      <c r="T6" s="70" t="s">
        <v>24</v>
      </c>
      <c r="U6" s="70"/>
      <c r="V6" s="70"/>
      <c r="W6" s="70"/>
      <c r="X6" s="70"/>
      <c r="Y6" s="70" t="s">
        <v>25</v>
      </c>
      <c r="Z6" s="70"/>
      <c r="AA6" s="70"/>
      <c r="AB6" s="70"/>
      <c r="AC6" s="70"/>
      <c r="AD6" s="70" t="s">
        <v>27</v>
      </c>
      <c r="AE6" s="70"/>
      <c r="AF6" s="70"/>
      <c r="AG6" s="70"/>
      <c r="AH6" s="70"/>
      <c r="AI6" s="70" t="s">
        <v>25</v>
      </c>
      <c r="AJ6" s="70"/>
      <c r="AK6" s="70"/>
      <c r="AL6" s="70"/>
      <c r="AM6" s="70"/>
      <c r="AN6" s="70" t="s">
        <v>134</v>
      </c>
      <c r="AO6" s="70"/>
      <c r="AP6" s="70"/>
      <c r="AQ6" s="70"/>
      <c r="AR6" s="70"/>
      <c r="AS6" s="70" t="s">
        <v>135</v>
      </c>
      <c r="AT6" s="70"/>
      <c r="AU6" s="70"/>
      <c r="AV6" s="70"/>
      <c r="AW6" s="70"/>
      <c r="AX6" s="70" t="s">
        <v>136</v>
      </c>
      <c r="AY6" s="70"/>
      <c r="AZ6" s="70"/>
      <c r="BA6" s="70"/>
      <c r="BB6" s="70"/>
      <c r="BC6" s="70" t="s">
        <v>137</v>
      </c>
      <c r="BD6" s="70"/>
      <c r="BE6" s="70"/>
      <c r="BF6" s="70"/>
      <c r="BG6" s="70"/>
      <c r="BH6" s="70" t="s">
        <v>138</v>
      </c>
      <c r="BI6" s="70"/>
      <c r="BJ6" s="70"/>
      <c r="BK6" s="70"/>
      <c r="BL6" s="70"/>
      <c r="BM6" s="71" t="s">
        <v>139</v>
      </c>
      <c r="BN6" s="72"/>
      <c r="BO6" s="72"/>
      <c r="BP6" s="72"/>
      <c r="BQ6" s="73"/>
      <c r="BR6" s="70" t="s">
        <v>140</v>
      </c>
      <c r="BS6" s="70"/>
      <c r="BT6" s="70"/>
      <c r="BU6" s="70"/>
      <c r="BV6" s="70"/>
    </row>
    <row r="7" spans="1:74" s="8" customFormat="1" ht="31.5" x14ac:dyDescent="0.25">
      <c r="A7" s="79"/>
      <c r="B7" s="80"/>
      <c r="C7" s="81"/>
      <c r="D7" s="81"/>
      <c r="E7" s="52" t="s">
        <v>1</v>
      </c>
      <c r="F7" s="52" t="s">
        <v>93</v>
      </c>
      <c r="G7" s="52" t="s">
        <v>8</v>
      </c>
      <c r="H7" s="52" t="s">
        <v>5</v>
      </c>
      <c r="I7" s="52" t="s">
        <v>9</v>
      </c>
      <c r="J7" s="52" t="s">
        <v>1</v>
      </c>
      <c r="K7" s="52" t="s">
        <v>93</v>
      </c>
      <c r="L7" s="52" t="s">
        <v>8</v>
      </c>
      <c r="M7" s="52" t="s">
        <v>5</v>
      </c>
      <c r="N7" s="52" t="s">
        <v>9</v>
      </c>
      <c r="O7" s="52" t="s">
        <v>1</v>
      </c>
      <c r="P7" s="52" t="s">
        <v>93</v>
      </c>
      <c r="Q7" s="52" t="s">
        <v>8</v>
      </c>
      <c r="R7" s="52" t="s">
        <v>5</v>
      </c>
      <c r="S7" s="52" t="s">
        <v>9</v>
      </c>
      <c r="T7" s="52" t="s">
        <v>1</v>
      </c>
      <c r="U7" s="52" t="s">
        <v>93</v>
      </c>
      <c r="V7" s="52" t="s">
        <v>8</v>
      </c>
      <c r="W7" s="52" t="s">
        <v>5</v>
      </c>
      <c r="X7" s="52" t="s">
        <v>9</v>
      </c>
      <c r="Y7" s="52" t="s">
        <v>1</v>
      </c>
      <c r="Z7" s="52" t="s">
        <v>93</v>
      </c>
      <c r="AA7" s="52" t="s">
        <v>8</v>
      </c>
      <c r="AB7" s="52" t="s">
        <v>5</v>
      </c>
      <c r="AC7" s="52" t="s">
        <v>9</v>
      </c>
      <c r="AD7" s="52" t="s">
        <v>1</v>
      </c>
      <c r="AE7" s="52" t="s">
        <v>93</v>
      </c>
      <c r="AF7" s="52" t="s">
        <v>8</v>
      </c>
      <c r="AG7" s="52" t="s">
        <v>5</v>
      </c>
      <c r="AH7" s="52" t="s">
        <v>9</v>
      </c>
      <c r="AI7" s="52"/>
      <c r="AJ7" s="52" t="s">
        <v>7</v>
      </c>
      <c r="AK7" s="52" t="s">
        <v>8</v>
      </c>
      <c r="AL7" s="52" t="s">
        <v>5</v>
      </c>
      <c r="AM7" s="52" t="s">
        <v>9</v>
      </c>
      <c r="AN7" s="52" t="s">
        <v>1</v>
      </c>
      <c r="AO7" s="52" t="s">
        <v>93</v>
      </c>
      <c r="AP7" s="52" t="s">
        <v>8</v>
      </c>
      <c r="AQ7" s="52" t="s">
        <v>5</v>
      </c>
      <c r="AR7" s="52" t="s">
        <v>9</v>
      </c>
      <c r="AS7" s="52" t="s">
        <v>1</v>
      </c>
      <c r="AT7" s="52" t="s">
        <v>93</v>
      </c>
      <c r="AU7" s="52" t="s">
        <v>8</v>
      </c>
      <c r="AV7" s="52" t="s">
        <v>5</v>
      </c>
      <c r="AW7" s="52" t="s">
        <v>9</v>
      </c>
      <c r="AX7" s="52" t="s">
        <v>1</v>
      </c>
      <c r="AY7" s="52" t="s">
        <v>93</v>
      </c>
      <c r="AZ7" s="52" t="s">
        <v>8</v>
      </c>
      <c r="BA7" s="52" t="s">
        <v>5</v>
      </c>
      <c r="BB7" s="52" t="s">
        <v>9</v>
      </c>
      <c r="BC7" s="52" t="s">
        <v>1</v>
      </c>
      <c r="BD7" s="52" t="s">
        <v>93</v>
      </c>
      <c r="BE7" s="52" t="s">
        <v>8</v>
      </c>
      <c r="BF7" s="52" t="s">
        <v>5</v>
      </c>
      <c r="BG7" s="52" t="s">
        <v>9</v>
      </c>
      <c r="BH7" s="52" t="s">
        <v>1</v>
      </c>
      <c r="BI7" s="52" t="s">
        <v>93</v>
      </c>
      <c r="BJ7" s="52" t="s">
        <v>8</v>
      </c>
      <c r="BK7" s="52" t="s">
        <v>5</v>
      </c>
      <c r="BL7" s="52" t="s">
        <v>9</v>
      </c>
      <c r="BM7" s="52" t="s">
        <v>1</v>
      </c>
      <c r="BN7" s="52" t="s">
        <v>93</v>
      </c>
      <c r="BO7" s="52" t="s">
        <v>8</v>
      </c>
      <c r="BP7" s="52" t="s">
        <v>5</v>
      </c>
      <c r="BQ7" s="52" t="s">
        <v>9</v>
      </c>
      <c r="BR7" s="52" t="s">
        <v>1</v>
      </c>
      <c r="BS7" s="52" t="s">
        <v>93</v>
      </c>
      <c r="BT7" s="52" t="s">
        <v>8</v>
      </c>
      <c r="BU7" s="52" t="s">
        <v>5</v>
      </c>
      <c r="BV7" s="52" t="s">
        <v>9</v>
      </c>
    </row>
    <row r="8" spans="1:74" s="8" customFormat="1" x14ac:dyDescent="0.25">
      <c r="A8" s="29">
        <v>1</v>
      </c>
      <c r="B8" s="68">
        <v>2</v>
      </c>
      <c r="C8" s="53">
        <v>3</v>
      </c>
      <c r="D8" s="53">
        <v>4</v>
      </c>
      <c r="E8" s="53">
        <v>5</v>
      </c>
      <c r="F8" s="53">
        <v>6</v>
      </c>
      <c r="G8" s="53">
        <v>6</v>
      </c>
      <c r="H8" s="53">
        <v>7</v>
      </c>
      <c r="I8" s="53">
        <v>8</v>
      </c>
      <c r="J8" s="53">
        <v>9</v>
      </c>
      <c r="K8" s="53">
        <v>11</v>
      </c>
      <c r="L8" s="53">
        <v>10</v>
      </c>
      <c r="M8" s="53">
        <v>11</v>
      </c>
      <c r="N8" s="53">
        <v>12</v>
      </c>
      <c r="O8" s="53">
        <v>13</v>
      </c>
      <c r="P8" s="53">
        <v>16</v>
      </c>
      <c r="Q8" s="53">
        <v>14</v>
      </c>
      <c r="R8" s="53">
        <v>15</v>
      </c>
      <c r="S8" s="53">
        <v>16</v>
      </c>
      <c r="T8" s="53">
        <v>17</v>
      </c>
      <c r="U8" s="53">
        <v>21</v>
      </c>
      <c r="V8" s="53">
        <v>18</v>
      </c>
      <c r="W8" s="53">
        <v>19</v>
      </c>
      <c r="X8" s="53">
        <v>20</v>
      </c>
      <c r="Y8" s="53">
        <v>21</v>
      </c>
      <c r="Z8" s="53">
        <v>26</v>
      </c>
      <c r="AA8" s="53">
        <v>22</v>
      </c>
      <c r="AB8" s="53">
        <v>23</v>
      </c>
      <c r="AC8" s="53">
        <v>24</v>
      </c>
      <c r="AD8" s="53">
        <v>25</v>
      </c>
      <c r="AE8" s="53">
        <v>31</v>
      </c>
      <c r="AF8" s="53">
        <v>26</v>
      </c>
      <c r="AG8" s="53">
        <v>27</v>
      </c>
      <c r="AH8" s="53">
        <v>28</v>
      </c>
      <c r="AI8" s="52">
        <v>17</v>
      </c>
      <c r="AJ8" s="52"/>
      <c r="AK8" s="52">
        <v>18</v>
      </c>
      <c r="AL8" s="52">
        <v>19</v>
      </c>
      <c r="AM8" s="52">
        <v>20</v>
      </c>
      <c r="AN8" s="53">
        <v>29</v>
      </c>
      <c r="AO8" s="53">
        <v>36</v>
      </c>
      <c r="AP8" s="53">
        <v>30</v>
      </c>
      <c r="AQ8" s="53">
        <v>31</v>
      </c>
      <c r="AR8" s="53">
        <v>32</v>
      </c>
      <c r="AS8" s="53">
        <v>33</v>
      </c>
      <c r="AT8" s="53">
        <v>41</v>
      </c>
      <c r="AU8" s="53">
        <v>34</v>
      </c>
      <c r="AV8" s="53">
        <v>35</v>
      </c>
      <c r="AW8" s="53">
        <v>36</v>
      </c>
      <c r="AX8" s="53">
        <v>37</v>
      </c>
      <c r="AY8" s="53">
        <v>46</v>
      </c>
      <c r="AZ8" s="53">
        <v>38</v>
      </c>
      <c r="BA8" s="53">
        <v>39</v>
      </c>
      <c r="BB8" s="53">
        <v>40</v>
      </c>
      <c r="BC8" s="53">
        <v>41</v>
      </c>
      <c r="BD8" s="53">
        <v>51</v>
      </c>
      <c r="BE8" s="53">
        <v>42</v>
      </c>
      <c r="BF8" s="53">
        <v>43</v>
      </c>
      <c r="BG8" s="53">
        <v>44</v>
      </c>
      <c r="BH8" s="53">
        <v>45</v>
      </c>
      <c r="BI8" s="53">
        <v>56</v>
      </c>
      <c r="BJ8" s="53">
        <v>46</v>
      </c>
      <c r="BK8" s="53">
        <v>47</v>
      </c>
      <c r="BL8" s="53">
        <v>48</v>
      </c>
      <c r="BM8" s="53">
        <v>49</v>
      </c>
      <c r="BN8" s="53">
        <v>61</v>
      </c>
      <c r="BO8" s="53">
        <v>50</v>
      </c>
      <c r="BP8" s="53">
        <v>51</v>
      </c>
      <c r="BQ8" s="53">
        <v>52</v>
      </c>
      <c r="BR8" s="53">
        <v>53</v>
      </c>
      <c r="BS8" s="53">
        <v>66</v>
      </c>
      <c r="BT8" s="53">
        <v>54</v>
      </c>
      <c r="BU8" s="53">
        <v>55</v>
      </c>
      <c r="BV8" s="53">
        <v>56</v>
      </c>
    </row>
    <row r="9" spans="1:74" s="9" customFormat="1" ht="42" customHeight="1" x14ac:dyDescent="0.25">
      <c r="A9" s="28"/>
      <c r="B9" s="82" t="s">
        <v>144</v>
      </c>
      <c r="C9" s="83"/>
      <c r="D9" s="83"/>
      <c r="E9" s="13">
        <f t="shared" ref="E9:BP9" si="0">E10+E32+E36+E44+E65+E101+E121</f>
        <v>429981.7</v>
      </c>
      <c r="F9" s="13">
        <f t="shared" si="0"/>
        <v>0</v>
      </c>
      <c r="G9" s="13">
        <f t="shared" si="0"/>
        <v>0</v>
      </c>
      <c r="H9" s="13">
        <f t="shared" si="0"/>
        <v>429981.7</v>
      </c>
      <c r="I9" s="13">
        <f t="shared" si="0"/>
        <v>0</v>
      </c>
      <c r="J9" s="13">
        <f t="shared" si="0"/>
        <v>21355</v>
      </c>
      <c r="K9" s="13">
        <f t="shared" si="0"/>
        <v>0</v>
      </c>
      <c r="L9" s="13">
        <f t="shared" si="0"/>
        <v>0</v>
      </c>
      <c r="M9" s="13">
        <f t="shared" si="0"/>
        <v>21355</v>
      </c>
      <c r="N9" s="13">
        <f t="shared" si="0"/>
        <v>0</v>
      </c>
      <c r="O9" s="13">
        <f t="shared" si="0"/>
        <v>25038.999999999996</v>
      </c>
      <c r="P9" s="13">
        <f t="shared" si="0"/>
        <v>0</v>
      </c>
      <c r="Q9" s="13">
        <f t="shared" si="0"/>
        <v>0</v>
      </c>
      <c r="R9" s="13">
        <f t="shared" si="0"/>
        <v>25038.999999999996</v>
      </c>
      <c r="S9" s="13">
        <f t="shared" si="0"/>
        <v>0</v>
      </c>
      <c r="T9" s="13">
        <f t="shared" si="0"/>
        <v>34845.199999999997</v>
      </c>
      <c r="U9" s="13">
        <f t="shared" si="0"/>
        <v>0</v>
      </c>
      <c r="V9" s="13">
        <f t="shared" si="0"/>
        <v>0</v>
      </c>
      <c r="W9" s="13">
        <f t="shared" si="0"/>
        <v>34845.199999999997</v>
      </c>
      <c r="X9" s="13">
        <f t="shared" si="0"/>
        <v>0</v>
      </c>
      <c r="Y9" s="13">
        <f t="shared" si="0"/>
        <v>37069.699999999997</v>
      </c>
      <c r="Z9" s="13">
        <f t="shared" si="0"/>
        <v>0</v>
      </c>
      <c r="AA9" s="13">
        <f t="shared" si="0"/>
        <v>0</v>
      </c>
      <c r="AB9" s="13">
        <f t="shared" si="0"/>
        <v>37069.699999999997</v>
      </c>
      <c r="AC9" s="13">
        <f t="shared" si="0"/>
        <v>0</v>
      </c>
      <c r="AD9" s="13">
        <f t="shared" si="0"/>
        <v>31890.799999999996</v>
      </c>
      <c r="AE9" s="13">
        <f t="shared" si="0"/>
        <v>0</v>
      </c>
      <c r="AF9" s="13">
        <f t="shared" si="0"/>
        <v>0</v>
      </c>
      <c r="AG9" s="13">
        <f t="shared" si="0"/>
        <v>31890.799999999996</v>
      </c>
      <c r="AH9" s="13">
        <f t="shared" si="0"/>
        <v>0</v>
      </c>
      <c r="AI9" s="13" t="e">
        <f t="shared" si="0"/>
        <v>#REF!</v>
      </c>
      <c r="AJ9" s="13" t="e">
        <f t="shared" si="0"/>
        <v>#REF!</v>
      </c>
      <c r="AK9" s="13" t="e">
        <f t="shared" si="0"/>
        <v>#REF!</v>
      </c>
      <c r="AL9" s="13" t="e">
        <f t="shared" si="0"/>
        <v>#REF!</v>
      </c>
      <c r="AM9" s="13" t="e">
        <f t="shared" si="0"/>
        <v>#REF!</v>
      </c>
      <c r="AN9" s="13">
        <f t="shared" si="0"/>
        <v>28116.399999999998</v>
      </c>
      <c r="AO9" s="13">
        <f t="shared" si="0"/>
        <v>0</v>
      </c>
      <c r="AP9" s="13">
        <f t="shared" si="0"/>
        <v>0</v>
      </c>
      <c r="AQ9" s="13">
        <f t="shared" si="0"/>
        <v>28116.399999999998</v>
      </c>
      <c r="AR9" s="13">
        <f t="shared" si="0"/>
        <v>0</v>
      </c>
      <c r="AS9" s="13">
        <f t="shared" si="0"/>
        <v>31736.400000000005</v>
      </c>
      <c r="AT9" s="13">
        <f t="shared" si="0"/>
        <v>0</v>
      </c>
      <c r="AU9" s="13">
        <f t="shared" si="0"/>
        <v>0</v>
      </c>
      <c r="AV9" s="13">
        <f t="shared" si="0"/>
        <v>31736.400000000005</v>
      </c>
      <c r="AW9" s="13">
        <f t="shared" si="0"/>
        <v>0</v>
      </c>
      <c r="AX9" s="13">
        <f t="shared" si="0"/>
        <v>33702.399999999994</v>
      </c>
      <c r="AY9" s="13">
        <f t="shared" si="0"/>
        <v>0</v>
      </c>
      <c r="AZ9" s="13">
        <f t="shared" si="0"/>
        <v>0</v>
      </c>
      <c r="BA9" s="13">
        <f t="shared" si="0"/>
        <v>33702.399999999994</v>
      </c>
      <c r="BB9" s="13">
        <f t="shared" si="0"/>
        <v>0</v>
      </c>
      <c r="BC9" s="13">
        <f t="shared" si="0"/>
        <v>40295.599999999991</v>
      </c>
      <c r="BD9" s="13">
        <f t="shared" si="0"/>
        <v>0</v>
      </c>
      <c r="BE9" s="13">
        <f t="shared" si="0"/>
        <v>0</v>
      </c>
      <c r="BF9" s="13">
        <f t="shared" si="0"/>
        <v>40295.599999999991</v>
      </c>
      <c r="BG9" s="13">
        <f t="shared" si="0"/>
        <v>0</v>
      </c>
      <c r="BH9" s="13">
        <f t="shared" si="0"/>
        <v>44326</v>
      </c>
      <c r="BI9" s="13">
        <f t="shared" si="0"/>
        <v>0</v>
      </c>
      <c r="BJ9" s="13">
        <f t="shared" si="0"/>
        <v>0</v>
      </c>
      <c r="BK9" s="13">
        <f t="shared" si="0"/>
        <v>44326</v>
      </c>
      <c r="BL9" s="13">
        <f t="shared" si="0"/>
        <v>0</v>
      </c>
      <c r="BM9" s="13">
        <f t="shared" si="0"/>
        <v>48621.899999999994</v>
      </c>
      <c r="BN9" s="13">
        <f t="shared" si="0"/>
        <v>0</v>
      </c>
      <c r="BO9" s="13">
        <f t="shared" si="0"/>
        <v>0</v>
      </c>
      <c r="BP9" s="13">
        <f t="shared" si="0"/>
        <v>48621.899999999994</v>
      </c>
      <c r="BQ9" s="13">
        <f t="shared" ref="BQ9:BV9" si="1">BQ10+BQ32+BQ36+BQ44+BQ65+BQ101+BQ121</f>
        <v>0</v>
      </c>
      <c r="BR9" s="13">
        <f t="shared" si="1"/>
        <v>52983.299999999996</v>
      </c>
      <c r="BS9" s="13">
        <f t="shared" si="1"/>
        <v>0</v>
      </c>
      <c r="BT9" s="13">
        <f t="shared" si="1"/>
        <v>0</v>
      </c>
      <c r="BU9" s="13">
        <f t="shared" si="1"/>
        <v>52983.299999999996</v>
      </c>
      <c r="BV9" s="13">
        <f t="shared" si="1"/>
        <v>0</v>
      </c>
    </row>
    <row r="10" spans="1:74" s="9" customFormat="1" ht="54" customHeight="1" x14ac:dyDescent="0.25">
      <c r="A10" s="28">
        <v>1</v>
      </c>
      <c r="B10" s="82" t="s">
        <v>50</v>
      </c>
      <c r="C10" s="83"/>
      <c r="D10" s="83"/>
      <c r="E10" s="13">
        <f>F10+G10+H10+I10</f>
        <v>6058.6000000000013</v>
      </c>
      <c r="F10" s="13">
        <f t="shared" ref="F10" si="2">K10+P10+U10+Z10+AE10</f>
        <v>0</v>
      </c>
      <c r="G10" s="13">
        <f t="shared" ref="G10" si="3">L10+Q10+V10+AA10+AF10</f>
        <v>0</v>
      </c>
      <c r="H10" s="13">
        <f>J10+O10+T10+Y10+AD10+AN10+AS10+AX10+BC10+BH10+BM10+BR10</f>
        <v>6058.6000000000013</v>
      </c>
      <c r="I10" s="13">
        <f t="shared" ref="I10" si="4">N10+S10+X10+AC10+AH10</f>
        <v>0</v>
      </c>
      <c r="J10" s="13">
        <f t="shared" ref="J10:AH10" si="5">J11+J31</f>
        <v>448.1</v>
      </c>
      <c r="K10" s="13">
        <f t="shared" si="5"/>
        <v>0</v>
      </c>
      <c r="L10" s="13">
        <f t="shared" si="5"/>
        <v>0</v>
      </c>
      <c r="M10" s="13">
        <f>M11+M31</f>
        <v>448.1</v>
      </c>
      <c r="N10" s="13">
        <f t="shared" si="5"/>
        <v>0</v>
      </c>
      <c r="O10" s="13">
        <f>O11+O31</f>
        <v>443.2000000000001</v>
      </c>
      <c r="P10" s="13">
        <f t="shared" si="5"/>
        <v>0</v>
      </c>
      <c r="Q10" s="13">
        <f t="shared" si="5"/>
        <v>0</v>
      </c>
      <c r="R10" s="13">
        <f>R11+R31</f>
        <v>443.2000000000001</v>
      </c>
      <c r="S10" s="13">
        <f t="shared" si="5"/>
        <v>0</v>
      </c>
      <c r="T10" s="13">
        <f t="shared" si="5"/>
        <v>492.89999999999986</v>
      </c>
      <c r="U10" s="13">
        <f t="shared" si="5"/>
        <v>0</v>
      </c>
      <c r="V10" s="13">
        <f t="shared" si="5"/>
        <v>0</v>
      </c>
      <c r="W10" s="13">
        <f t="shared" si="5"/>
        <v>492.89999999999986</v>
      </c>
      <c r="X10" s="13">
        <f t="shared" si="5"/>
        <v>0</v>
      </c>
      <c r="Y10" s="13">
        <f t="shared" si="5"/>
        <v>465.40000000000015</v>
      </c>
      <c r="Z10" s="13">
        <f t="shared" si="5"/>
        <v>0</v>
      </c>
      <c r="AA10" s="13">
        <f t="shared" si="5"/>
        <v>0</v>
      </c>
      <c r="AB10" s="13">
        <f t="shared" si="5"/>
        <v>465.40000000000015</v>
      </c>
      <c r="AC10" s="13">
        <f t="shared" si="5"/>
        <v>0</v>
      </c>
      <c r="AD10" s="13">
        <f>AD11+AD31</f>
        <v>530.6</v>
      </c>
      <c r="AE10" s="13">
        <f t="shared" si="5"/>
        <v>0</v>
      </c>
      <c r="AF10" s="13">
        <f t="shared" si="5"/>
        <v>0</v>
      </c>
      <c r="AG10" s="13">
        <f t="shared" si="5"/>
        <v>530.6</v>
      </c>
      <c r="AH10" s="13">
        <f t="shared" si="5"/>
        <v>0</v>
      </c>
      <c r="AI10" s="62" t="e">
        <f>#REF!+#REF!+#REF!+#REF!+#REF!+#REF!</f>
        <v>#REF!</v>
      </c>
      <c r="AJ10" s="62" t="e">
        <f>#REF!+#REF!+#REF!+#REF!+#REF!+#REF!</f>
        <v>#REF!</v>
      </c>
      <c r="AK10" s="62" t="e">
        <f>#REF!+#REF!+#REF!+#REF!+#REF!+#REF!</f>
        <v>#REF!</v>
      </c>
      <c r="AL10" s="62" t="e">
        <f>#REF!+#REF!+#REF!+#REF!+#REF!+#REF!</f>
        <v>#REF!</v>
      </c>
      <c r="AM10" s="62" t="e">
        <f>#REF!+#REF!+#REF!+#REF!+#REF!+#REF!</f>
        <v>#REF!</v>
      </c>
      <c r="AN10" s="13">
        <f t="shared" ref="AN10:AW10" si="6">AN11+AN31</f>
        <v>504</v>
      </c>
      <c r="AO10" s="13">
        <f t="shared" si="6"/>
        <v>0</v>
      </c>
      <c r="AP10" s="13">
        <f t="shared" si="6"/>
        <v>0</v>
      </c>
      <c r="AQ10" s="13">
        <f t="shared" si="6"/>
        <v>504</v>
      </c>
      <c r="AR10" s="13">
        <f t="shared" si="6"/>
        <v>0</v>
      </c>
      <c r="AS10" s="13">
        <f t="shared" si="6"/>
        <v>552.20000000000005</v>
      </c>
      <c r="AT10" s="13">
        <f t="shared" si="6"/>
        <v>0</v>
      </c>
      <c r="AU10" s="13">
        <f t="shared" si="6"/>
        <v>0</v>
      </c>
      <c r="AV10" s="13">
        <f t="shared" si="6"/>
        <v>552.20000000000005</v>
      </c>
      <c r="AW10" s="13">
        <f t="shared" si="6"/>
        <v>0</v>
      </c>
      <c r="AX10" s="13">
        <f t="shared" ref="AX10:BL10" si="7">AX11+AX31</f>
        <v>504</v>
      </c>
      <c r="AY10" s="13">
        <f t="shared" si="7"/>
        <v>0</v>
      </c>
      <c r="AZ10" s="13">
        <f t="shared" si="7"/>
        <v>0</v>
      </c>
      <c r="BA10" s="13">
        <f t="shared" si="7"/>
        <v>504</v>
      </c>
      <c r="BB10" s="13">
        <f t="shared" si="7"/>
        <v>0</v>
      </c>
      <c r="BC10" s="13">
        <f t="shared" si="7"/>
        <v>554.1</v>
      </c>
      <c r="BD10" s="13">
        <f t="shared" si="7"/>
        <v>0</v>
      </c>
      <c r="BE10" s="13">
        <f t="shared" si="7"/>
        <v>0</v>
      </c>
      <c r="BF10" s="13">
        <f t="shared" si="7"/>
        <v>554.1</v>
      </c>
      <c r="BG10" s="13">
        <f t="shared" si="7"/>
        <v>0</v>
      </c>
      <c r="BH10" s="13">
        <f t="shared" si="7"/>
        <v>504</v>
      </c>
      <c r="BI10" s="13">
        <f t="shared" si="7"/>
        <v>0</v>
      </c>
      <c r="BJ10" s="13">
        <f t="shared" si="7"/>
        <v>0</v>
      </c>
      <c r="BK10" s="13">
        <f t="shared" si="7"/>
        <v>504</v>
      </c>
      <c r="BL10" s="13">
        <f t="shared" si="7"/>
        <v>0</v>
      </c>
      <c r="BM10" s="13">
        <f t="shared" ref="BM10:BV10" si="8">BM11+BM31</f>
        <v>556.1</v>
      </c>
      <c r="BN10" s="13">
        <f t="shared" si="8"/>
        <v>0</v>
      </c>
      <c r="BO10" s="13">
        <f t="shared" si="8"/>
        <v>0</v>
      </c>
      <c r="BP10" s="13">
        <f t="shared" si="8"/>
        <v>556.1</v>
      </c>
      <c r="BQ10" s="13">
        <f t="shared" si="8"/>
        <v>0</v>
      </c>
      <c r="BR10" s="13">
        <f t="shared" si="8"/>
        <v>504</v>
      </c>
      <c r="BS10" s="13">
        <f t="shared" si="8"/>
        <v>0</v>
      </c>
      <c r="BT10" s="13">
        <f t="shared" si="8"/>
        <v>0</v>
      </c>
      <c r="BU10" s="13">
        <f t="shared" si="8"/>
        <v>504</v>
      </c>
      <c r="BV10" s="13">
        <f t="shared" si="8"/>
        <v>0</v>
      </c>
    </row>
    <row r="11" spans="1:74" s="9" customFormat="1" ht="54" customHeight="1" x14ac:dyDescent="0.25">
      <c r="A11" s="29" t="s">
        <v>29</v>
      </c>
      <c r="B11" s="87" t="s">
        <v>49</v>
      </c>
      <c r="C11" s="88"/>
      <c r="D11" s="89"/>
      <c r="E11" s="15">
        <f t="shared" ref="E11" si="9">F11+G11+H11+I11</f>
        <v>5796.3999999999987</v>
      </c>
      <c r="F11" s="15">
        <f t="shared" ref="F11:G11" si="10">SUM(F12:F30)</f>
        <v>0</v>
      </c>
      <c r="G11" s="15">
        <f t="shared" si="10"/>
        <v>0</v>
      </c>
      <c r="H11" s="15">
        <f>SUM(H12:H30)</f>
        <v>5796.3999999999987</v>
      </c>
      <c r="I11" s="15">
        <f>SUM(I12:I30)</f>
        <v>0</v>
      </c>
      <c r="J11" s="15">
        <f>SUM(J12:J30)</f>
        <v>427.1</v>
      </c>
      <c r="K11" s="15">
        <f t="shared" ref="K11" si="11">SUM(K12:K30)</f>
        <v>0</v>
      </c>
      <c r="L11" s="15">
        <f t="shared" ref="L11" si="12">SUM(L12:L30)</f>
        <v>0</v>
      </c>
      <c r="M11" s="15">
        <f>SUM(M12:M30)</f>
        <v>427.1</v>
      </c>
      <c r="N11" s="15">
        <f t="shared" ref="N11" si="13">SUM(N12:N30)</f>
        <v>0</v>
      </c>
      <c r="O11" s="15">
        <f>SUM(O12:O30)</f>
        <v>443.2000000000001</v>
      </c>
      <c r="P11" s="15">
        <f t="shared" ref="P11" si="14">SUM(P12:P30)</f>
        <v>0</v>
      </c>
      <c r="Q11" s="15">
        <f t="shared" ref="Q11" si="15">SUM(Q12:Q30)</f>
        <v>0</v>
      </c>
      <c r="R11" s="15">
        <f>SUM(R12:R30)</f>
        <v>443.2000000000001</v>
      </c>
      <c r="S11" s="15">
        <f t="shared" ref="S11" si="16">SUM(S12:S30)</f>
        <v>0</v>
      </c>
      <c r="T11" s="15">
        <f t="shared" ref="T11" si="17">SUM(T12:T30)</f>
        <v>448.39999999999986</v>
      </c>
      <c r="U11" s="15">
        <f t="shared" ref="U11" si="18">SUM(U12:U30)</f>
        <v>0</v>
      </c>
      <c r="V11" s="15">
        <f t="shared" ref="V11" si="19">SUM(V12:V30)</f>
        <v>0</v>
      </c>
      <c r="W11" s="15">
        <f t="shared" ref="W11" si="20">SUM(W12:W30)</f>
        <v>448.39999999999986</v>
      </c>
      <c r="X11" s="15">
        <f t="shared" ref="X11" si="21">SUM(X12:X30)</f>
        <v>0</v>
      </c>
      <c r="Y11" s="15">
        <f t="shared" ref="Y11" si="22">SUM(Y12:Y30)</f>
        <v>465.40000000000015</v>
      </c>
      <c r="Z11" s="15">
        <f t="shared" ref="Z11" si="23">SUM(Z12:Z30)</f>
        <v>0</v>
      </c>
      <c r="AA11" s="15">
        <f t="shared" ref="AA11" si="24">SUM(AA12:AA30)</f>
        <v>0</v>
      </c>
      <c r="AB11" s="15">
        <f t="shared" ref="AB11" si="25">SUM(AB12:AB30)</f>
        <v>465.40000000000015</v>
      </c>
      <c r="AC11" s="15">
        <f t="shared" ref="AC11" si="26">SUM(AC12:AC30)</f>
        <v>0</v>
      </c>
      <c r="AD11" s="15">
        <f t="shared" ref="AD11" si="27">SUM(AD12:AD30)</f>
        <v>484.3</v>
      </c>
      <c r="AE11" s="15">
        <f t="shared" ref="AE11" si="28">SUM(AE12:AE30)</f>
        <v>0</v>
      </c>
      <c r="AF11" s="15">
        <f t="shared" ref="AF11" si="29">SUM(AF12:AF30)</f>
        <v>0</v>
      </c>
      <c r="AG11" s="15">
        <f t="shared" ref="AG11" si="30">SUM(AG12:AG30)</f>
        <v>484.3</v>
      </c>
      <c r="AH11" s="15">
        <f t="shared" ref="AH11" si="31">SUM(AH12:AH30)</f>
        <v>0</v>
      </c>
      <c r="AI11" s="63"/>
      <c r="AJ11" s="63"/>
      <c r="AK11" s="63"/>
      <c r="AL11" s="63"/>
      <c r="AM11" s="63"/>
      <c r="AN11" s="15">
        <f t="shared" ref="AN11:AW11" si="32">SUM(AN12:AN30)</f>
        <v>504</v>
      </c>
      <c r="AO11" s="15">
        <f t="shared" si="32"/>
        <v>0</v>
      </c>
      <c r="AP11" s="15">
        <f t="shared" si="32"/>
        <v>0</v>
      </c>
      <c r="AQ11" s="15">
        <f t="shared" si="32"/>
        <v>504</v>
      </c>
      <c r="AR11" s="15">
        <f t="shared" si="32"/>
        <v>0</v>
      </c>
      <c r="AS11" s="15">
        <v>504</v>
      </c>
      <c r="AT11" s="15">
        <f t="shared" si="32"/>
        <v>0</v>
      </c>
      <c r="AU11" s="15">
        <f t="shared" si="32"/>
        <v>0</v>
      </c>
      <c r="AV11" s="15">
        <v>504</v>
      </c>
      <c r="AW11" s="15">
        <f t="shared" si="32"/>
        <v>0</v>
      </c>
      <c r="AX11" s="15">
        <v>504</v>
      </c>
      <c r="AY11" s="15">
        <f t="shared" ref="AY11:BL11" si="33">SUM(AY12:AY30)</f>
        <v>0</v>
      </c>
      <c r="AZ11" s="15">
        <f>SUM(AZ12:AZ30)</f>
        <v>0</v>
      </c>
      <c r="BA11" s="15">
        <v>504</v>
      </c>
      <c r="BB11" s="15">
        <f t="shared" si="33"/>
        <v>0</v>
      </c>
      <c r="BC11" s="15">
        <v>504</v>
      </c>
      <c r="BD11" s="15">
        <f t="shared" si="33"/>
        <v>0</v>
      </c>
      <c r="BE11" s="15">
        <f t="shared" si="33"/>
        <v>0</v>
      </c>
      <c r="BF11" s="15">
        <v>504</v>
      </c>
      <c r="BG11" s="15">
        <f t="shared" si="33"/>
        <v>0</v>
      </c>
      <c r="BH11" s="15">
        <v>504</v>
      </c>
      <c r="BI11" s="15">
        <f t="shared" si="33"/>
        <v>0</v>
      </c>
      <c r="BJ11" s="15">
        <f t="shared" si="33"/>
        <v>0</v>
      </c>
      <c r="BK11" s="15">
        <v>504</v>
      </c>
      <c r="BL11" s="15">
        <f t="shared" si="33"/>
        <v>0</v>
      </c>
      <c r="BM11" s="15">
        <v>504</v>
      </c>
      <c r="BN11" s="15">
        <f t="shared" ref="BN11:BV11" si="34">SUM(BN12:BN30)</f>
        <v>0</v>
      </c>
      <c r="BO11" s="15">
        <f t="shared" si="34"/>
        <v>0</v>
      </c>
      <c r="BP11" s="15">
        <v>504</v>
      </c>
      <c r="BQ11" s="15">
        <f t="shared" si="34"/>
        <v>0</v>
      </c>
      <c r="BR11" s="15">
        <v>504</v>
      </c>
      <c r="BS11" s="15">
        <f t="shared" si="34"/>
        <v>0</v>
      </c>
      <c r="BT11" s="15">
        <f t="shared" si="34"/>
        <v>0</v>
      </c>
      <c r="BU11" s="15">
        <v>504</v>
      </c>
      <c r="BV11" s="15">
        <f t="shared" si="34"/>
        <v>0</v>
      </c>
    </row>
    <row r="12" spans="1:74" s="8" customFormat="1" ht="49.5" customHeight="1" outlineLevel="2" x14ac:dyDescent="0.25">
      <c r="A12" s="20" t="s">
        <v>95</v>
      </c>
      <c r="B12" s="64" t="s">
        <v>189</v>
      </c>
      <c r="C12" s="10" t="s">
        <v>185</v>
      </c>
      <c r="D12" s="65" t="s">
        <v>190</v>
      </c>
      <c r="E12" s="15">
        <f>F12+G12+H12+I12</f>
        <v>144.29999999999998</v>
      </c>
      <c r="F12" s="17">
        <f>K12+P12+U12+Z12+AE12+AO12+AT12+AY12+BD12+BI12+BN12+BS12</f>
        <v>0</v>
      </c>
      <c r="G12" s="17">
        <f t="shared" ref="G12:I12" si="35">L12+Q12+V12+AA12+AF12+AP12+AU12+AZ12+BE12+BJ12+BO12+BT12</f>
        <v>0</v>
      </c>
      <c r="H12" s="17">
        <f t="shared" si="35"/>
        <v>144.29999999999998</v>
      </c>
      <c r="I12" s="17">
        <f t="shared" si="35"/>
        <v>0</v>
      </c>
      <c r="J12" s="15">
        <f>K12+L12+M12+N12</f>
        <v>10.4</v>
      </c>
      <c r="K12" s="17">
        <v>0</v>
      </c>
      <c r="L12" s="17">
        <v>0</v>
      </c>
      <c r="M12" s="17">
        <f>ROUND(10*1.042,1)</f>
        <v>10.4</v>
      </c>
      <c r="N12" s="17">
        <v>0</v>
      </c>
      <c r="O12" s="15">
        <f>P12+Q12+R12+S12</f>
        <v>10.8</v>
      </c>
      <c r="P12" s="17">
        <v>0</v>
      </c>
      <c r="Q12" s="17">
        <v>0</v>
      </c>
      <c r="R12" s="17">
        <f>ROUND(M12*1.036,1)</f>
        <v>10.8</v>
      </c>
      <c r="S12" s="17">
        <v>0</v>
      </c>
      <c r="T12" s="15">
        <f>U12+V12+W12+X12</f>
        <v>11.2</v>
      </c>
      <c r="U12" s="17">
        <v>0</v>
      </c>
      <c r="V12" s="17">
        <v>0</v>
      </c>
      <c r="W12" s="17">
        <v>11.2</v>
      </c>
      <c r="X12" s="17">
        <v>0</v>
      </c>
      <c r="Y12" s="15">
        <f>Z12+AA12+AB12+AC12</f>
        <v>11.6</v>
      </c>
      <c r="Z12" s="17">
        <v>0</v>
      </c>
      <c r="AA12" s="17">
        <v>0</v>
      </c>
      <c r="AB12" s="17">
        <v>11.6</v>
      </c>
      <c r="AC12" s="17">
        <v>0</v>
      </c>
      <c r="AD12" s="15">
        <f>AE12+AF12+AG12+AH12</f>
        <v>12.1</v>
      </c>
      <c r="AE12" s="17">
        <v>0</v>
      </c>
      <c r="AF12" s="17">
        <v>0</v>
      </c>
      <c r="AG12" s="17">
        <v>12.1</v>
      </c>
      <c r="AH12" s="17">
        <v>0</v>
      </c>
      <c r="AI12" s="63">
        <f t="shared" ref="AI12:AI22" si="36">SUM(AJ12:AM12)</f>
        <v>0</v>
      </c>
      <c r="AJ12" s="54"/>
      <c r="AK12" s="54">
        <v>0</v>
      </c>
      <c r="AL12" s="54">
        <v>0</v>
      </c>
      <c r="AM12" s="54">
        <v>0</v>
      </c>
      <c r="AN12" s="15">
        <f>AO12+AP12+AQ12+AR12</f>
        <v>12.6</v>
      </c>
      <c r="AO12" s="17">
        <v>0</v>
      </c>
      <c r="AP12" s="17">
        <v>0</v>
      </c>
      <c r="AQ12" s="17">
        <v>12.6</v>
      </c>
      <c r="AR12" s="17">
        <v>0</v>
      </c>
      <c r="AS12" s="15">
        <v>12.6</v>
      </c>
      <c r="AT12" s="17">
        <v>0</v>
      </c>
      <c r="AU12" s="17">
        <v>0</v>
      </c>
      <c r="AV12" s="17">
        <v>12.6</v>
      </c>
      <c r="AW12" s="17">
        <v>0</v>
      </c>
      <c r="AX12" s="15">
        <v>12.6</v>
      </c>
      <c r="AY12" s="17">
        <v>0</v>
      </c>
      <c r="AZ12" s="17">
        <v>0</v>
      </c>
      <c r="BA12" s="17">
        <v>12.6</v>
      </c>
      <c r="BB12" s="17">
        <v>0</v>
      </c>
      <c r="BC12" s="15">
        <v>12.6</v>
      </c>
      <c r="BD12" s="17">
        <v>0</v>
      </c>
      <c r="BE12" s="17">
        <v>0</v>
      </c>
      <c r="BF12" s="17">
        <v>12.6</v>
      </c>
      <c r="BG12" s="17">
        <v>0</v>
      </c>
      <c r="BH12" s="15">
        <v>12.6</v>
      </c>
      <c r="BI12" s="17">
        <v>0</v>
      </c>
      <c r="BJ12" s="17">
        <v>0</v>
      </c>
      <c r="BK12" s="17">
        <v>12.6</v>
      </c>
      <c r="BL12" s="17">
        <v>0</v>
      </c>
      <c r="BM12" s="15">
        <v>12.6</v>
      </c>
      <c r="BN12" s="17">
        <v>0</v>
      </c>
      <c r="BO12" s="17">
        <v>0</v>
      </c>
      <c r="BP12" s="17">
        <v>12.6</v>
      </c>
      <c r="BQ12" s="17">
        <v>0</v>
      </c>
      <c r="BR12" s="15">
        <v>12.6</v>
      </c>
      <c r="BS12" s="17">
        <v>0</v>
      </c>
      <c r="BT12" s="17">
        <v>0</v>
      </c>
      <c r="BU12" s="17">
        <v>12.6</v>
      </c>
      <c r="BV12" s="17">
        <v>0</v>
      </c>
    </row>
    <row r="13" spans="1:74" s="8" customFormat="1" ht="66" outlineLevel="2" x14ac:dyDescent="0.25">
      <c r="A13" s="20" t="s">
        <v>96</v>
      </c>
      <c r="B13" s="11" t="s">
        <v>191</v>
      </c>
      <c r="C13" s="10" t="s">
        <v>185</v>
      </c>
      <c r="D13" s="65" t="s">
        <v>190</v>
      </c>
      <c r="E13" s="15">
        <f t="shared" ref="E13:E37" si="37">F13+G13+H13+I13</f>
        <v>720.19999999999982</v>
      </c>
      <c r="F13" s="17">
        <f t="shared" ref="F13:F30" si="38">K13+P13+U13+Z13+AE13+AO13+AT13+AY13+BD13+BI13+BN13+BS13</f>
        <v>0</v>
      </c>
      <c r="G13" s="17">
        <f t="shared" ref="G13:G30" si="39">L13+Q13+V13+AA13+AF13+AP13+AU13+AZ13+BE13+BJ13+BO13+BT13</f>
        <v>0</v>
      </c>
      <c r="H13" s="17">
        <f t="shared" ref="H13:H30" si="40">M13+R13+W13+AB13+AG13+AQ13+AV13+BA13+BF13+BK13+BP13+BU13</f>
        <v>720.19999999999982</v>
      </c>
      <c r="I13" s="17">
        <f t="shared" ref="I13:I30" si="41">N13+S13+X13+AC13+AH13+AR13+AW13+BB13+BG13+BL13+BQ13+BV13</f>
        <v>0</v>
      </c>
      <c r="J13" s="15">
        <f t="shared" ref="J13:J29" si="42">K13+L13+M13+N13</f>
        <v>52.1</v>
      </c>
      <c r="K13" s="17">
        <v>0</v>
      </c>
      <c r="L13" s="17">
        <v>0</v>
      </c>
      <c r="M13" s="17">
        <f>ROUND(50*1.042,1)</f>
        <v>52.1</v>
      </c>
      <c r="N13" s="17">
        <v>0</v>
      </c>
      <c r="O13" s="15">
        <f t="shared" ref="O13:O30" si="43">P13+Q13+R13+S13</f>
        <v>54</v>
      </c>
      <c r="P13" s="17">
        <v>0</v>
      </c>
      <c r="Q13" s="17">
        <v>0</v>
      </c>
      <c r="R13" s="17">
        <f t="shared" ref="R13:R30" si="44">ROUND(M13*1.036,1)</f>
        <v>54</v>
      </c>
      <c r="S13" s="17">
        <v>0</v>
      </c>
      <c r="T13" s="15">
        <f t="shared" ref="T13:T30" si="45">U13+V13+W13+X13</f>
        <v>56</v>
      </c>
      <c r="U13" s="17">
        <v>0</v>
      </c>
      <c r="V13" s="17">
        <v>0</v>
      </c>
      <c r="W13" s="17">
        <v>56</v>
      </c>
      <c r="X13" s="17">
        <v>0</v>
      </c>
      <c r="Y13" s="15">
        <f t="shared" ref="Y13:Y30" si="46">Z13+AA13+AB13+AC13</f>
        <v>58.1</v>
      </c>
      <c r="Z13" s="17">
        <v>0</v>
      </c>
      <c r="AA13" s="17">
        <v>0</v>
      </c>
      <c r="AB13" s="17">
        <v>58.1</v>
      </c>
      <c r="AC13" s="17">
        <v>0</v>
      </c>
      <c r="AD13" s="15">
        <f t="shared" ref="AD13:AD30" si="47">AE13+AF13+AG13+AH13</f>
        <v>60.4</v>
      </c>
      <c r="AE13" s="17">
        <v>0</v>
      </c>
      <c r="AF13" s="17">
        <v>0</v>
      </c>
      <c r="AG13" s="17">
        <v>60.4</v>
      </c>
      <c r="AH13" s="17">
        <v>0</v>
      </c>
      <c r="AI13" s="63">
        <f t="shared" si="36"/>
        <v>0</v>
      </c>
      <c r="AJ13" s="54"/>
      <c r="AK13" s="54">
        <v>0</v>
      </c>
      <c r="AL13" s="54">
        <v>0</v>
      </c>
      <c r="AM13" s="54">
        <v>0</v>
      </c>
      <c r="AN13" s="15">
        <f t="shared" ref="AN13" si="48">AO13+AP13+AQ13+AR13</f>
        <v>62.8</v>
      </c>
      <c r="AO13" s="17">
        <v>0</v>
      </c>
      <c r="AP13" s="17">
        <v>0</v>
      </c>
      <c r="AQ13" s="17">
        <v>62.8</v>
      </c>
      <c r="AR13" s="17">
        <v>0</v>
      </c>
      <c r="AS13" s="15">
        <v>62.8</v>
      </c>
      <c r="AT13" s="17">
        <v>0</v>
      </c>
      <c r="AU13" s="17">
        <v>0</v>
      </c>
      <c r="AV13" s="17">
        <v>62.8</v>
      </c>
      <c r="AW13" s="17">
        <v>0</v>
      </c>
      <c r="AX13" s="15">
        <v>62.8</v>
      </c>
      <c r="AY13" s="17">
        <v>0</v>
      </c>
      <c r="AZ13" s="17">
        <v>0</v>
      </c>
      <c r="BA13" s="17">
        <v>62.8</v>
      </c>
      <c r="BB13" s="17">
        <v>0</v>
      </c>
      <c r="BC13" s="15">
        <v>62.8</v>
      </c>
      <c r="BD13" s="17">
        <v>0</v>
      </c>
      <c r="BE13" s="17">
        <v>0</v>
      </c>
      <c r="BF13" s="17">
        <v>62.8</v>
      </c>
      <c r="BG13" s="17">
        <v>0</v>
      </c>
      <c r="BH13" s="15">
        <v>62.8</v>
      </c>
      <c r="BI13" s="17">
        <v>0</v>
      </c>
      <c r="BJ13" s="17">
        <v>0</v>
      </c>
      <c r="BK13" s="17">
        <v>62.8</v>
      </c>
      <c r="BL13" s="17">
        <v>0</v>
      </c>
      <c r="BM13" s="15">
        <v>62.8</v>
      </c>
      <c r="BN13" s="17">
        <v>0</v>
      </c>
      <c r="BO13" s="17">
        <v>0</v>
      </c>
      <c r="BP13" s="17">
        <v>62.8</v>
      </c>
      <c r="BQ13" s="17">
        <v>0</v>
      </c>
      <c r="BR13" s="15">
        <v>62.8</v>
      </c>
      <c r="BS13" s="17">
        <v>0</v>
      </c>
      <c r="BT13" s="17">
        <v>0</v>
      </c>
      <c r="BU13" s="17">
        <v>62.8</v>
      </c>
      <c r="BV13" s="17">
        <v>0</v>
      </c>
    </row>
    <row r="14" spans="1:74" s="8" customFormat="1" ht="66" outlineLevel="2" x14ac:dyDescent="0.25">
      <c r="A14" s="20" t="s">
        <v>97</v>
      </c>
      <c r="B14" s="11" t="s">
        <v>192</v>
      </c>
      <c r="C14" s="10" t="s">
        <v>185</v>
      </c>
      <c r="D14" s="65" t="s">
        <v>190</v>
      </c>
      <c r="E14" s="15">
        <f t="shared" si="37"/>
        <v>434.19999999999993</v>
      </c>
      <c r="F14" s="17">
        <f t="shared" si="38"/>
        <v>0</v>
      </c>
      <c r="G14" s="17">
        <f t="shared" si="39"/>
        <v>0</v>
      </c>
      <c r="H14" s="17">
        <f t="shared" si="40"/>
        <v>434.19999999999993</v>
      </c>
      <c r="I14" s="17">
        <f t="shared" si="41"/>
        <v>0</v>
      </c>
      <c r="J14" s="15">
        <f t="shared" si="42"/>
        <v>31.3</v>
      </c>
      <c r="K14" s="17">
        <v>0</v>
      </c>
      <c r="L14" s="17">
        <v>0</v>
      </c>
      <c r="M14" s="17">
        <f>ROUND(30*1.042,1)</f>
        <v>31.3</v>
      </c>
      <c r="N14" s="17">
        <v>0</v>
      </c>
      <c r="O14" s="15">
        <v>32.5</v>
      </c>
      <c r="P14" s="17">
        <v>0</v>
      </c>
      <c r="Q14" s="17">
        <v>0</v>
      </c>
      <c r="R14" s="17">
        <v>32.5</v>
      </c>
      <c r="S14" s="17">
        <v>0</v>
      </c>
      <c r="T14" s="15">
        <f t="shared" si="45"/>
        <v>33.700000000000003</v>
      </c>
      <c r="U14" s="17">
        <v>0</v>
      </c>
      <c r="V14" s="17">
        <v>0</v>
      </c>
      <c r="W14" s="17">
        <v>33.700000000000003</v>
      </c>
      <c r="X14" s="17">
        <v>0</v>
      </c>
      <c r="Y14" s="15">
        <f t="shared" si="46"/>
        <v>35</v>
      </c>
      <c r="Z14" s="17">
        <v>0</v>
      </c>
      <c r="AA14" s="17">
        <v>0</v>
      </c>
      <c r="AB14" s="17">
        <v>35</v>
      </c>
      <c r="AC14" s="17">
        <v>0</v>
      </c>
      <c r="AD14" s="15">
        <v>36.4</v>
      </c>
      <c r="AE14" s="17">
        <v>0</v>
      </c>
      <c r="AF14" s="17">
        <v>0</v>
      </c>
      <c r="AG14" s="17">
        <v>36.4</v>
      </c>
      <c r="AH14" s="17">
        <v>0</v>
      </c>
      <c r="AI14" s="63">
        <f t="shared" si="36"/>
        <v>0</v>
      </c>
      <c r="AJ14" s="54"/>
      <c r="AK14" s="54">
        <v>0</v>
      </c>
      <c r="AL14" s="54">
        <v>0</v>
      </c>
      <c r="AM14" s="54">
        <v>0</v>
      </c>
      <c r="AN14" s="15">
        <v>37.9</v>
      </c>
      <c r="AO14" s="17">
        <v>0</v>
      </c>
      <c r="AP14" s="17">
        <v>0</v>
      </c>
      <c r="AQ14" s="17">
        <v>37.9</v>
      </c>
      <c r="AR14" s="17">
        <v>0</v>
      </c>
      <c r="AS14" s="15">
        <v>37.9</v>
      </c>
      <c r="AT14" s="17">
        <v>0</v>
      </c>
      <c r="AU14" s="17">
        <v>0</v>
      </c>
      <c r="AV14" s="17">
        <v>37.9</v>
      </c>
      <c r="AW14" s="17">
        <v>0</v>
      </c>
      <c r="AX14" s="15">
        <v>37.9</v>
      </c>
      <c r="AY14" s="17">
        <v>0</v>
      </c>
      <c r="AZ14" s="17">
        <v>0</v>
      </c>
      <c r="BA14" s="17">
        <v>37.9</v>
      </c>
      <c r="BB14" s="17">
        <v>0</v>
      </c>
      <c r="BC14" s="15">
        <v>37.9</v>
      </c>
      <c r="BD14" s="17">
        <v>0</v>
      </c>
      <c r="BE14" s="17">
        <v>0</v>
      </c>
      <c r="BF14" s="17">
        <v>37.9</v>
      </c>
      <c r="BG14" s="17">
        <v>0</v>
      </c>
      <c r="BH14" s="15">
        <v>37.9</v>
      </c>
      <c r="BI14" s="17">
        <v>0</v>
      </c>
      <c r="BJ14" s="17">
        <v>0</v>
      </c>
      <c r="BK14" s="17">
        <v>37.9</v>
      </c>
      <c r="BL14" s="17">
        <v>0</v>
      </c>
      <c r="BM14" s="15">
        <v>37.9</v>
      </c>
      <c r="BN14" s="17">
        <v>0</v>
      </c>
      <c r="BO14" s="17">
        <v>0</v>
      </c>
      <c r="BP14" s="17">
        <v>37.9</v>
      </c>
      <c r="BQ14" s="17">
        <v>0</v>
      </c>
      <c r="BR14" s="15">
        <v>37.9</v>
      </c>
      <c r="BS14" s="17">
        <v>0</v>
      </c>
      <c r="BT14" s="17">
        <v>0</v>
      </c>
      <c r="BU14" s="17">
        <v>37.9</v>
      </c>
      <c r="BV14" s="17">
        <v>0</v>
      </c>
    </row>
    <row r="15" spans="1:74" s="8" customFormat="1" ht="66" outlineLevel="2" x14ac:dyDescent="0.25">
      <c r="A15" s="20" t="s">
        <v>98</v>
      </c>
      <c r="B15" s="11" t="s">
        <v>193</v>
      </c>
      <c r="C15" s="10" t="s">
        <v>185</v>
      </c>
      <c r="D15" s="65" t="s">
        <v>190</v>
      </c>
      <c r="E15" s="15">
        <f t="shared" si="37"/>
        <v>144.29999999999998</v>
      </c>
      <c r="F15" s="17">
        <f t="shared" si="38"/>
        <v>0</v>
      </c>
      <c r="G15" s="17">
        <f t="shared" si="39"/>
        <v>0</v>
      </c>
      <c r="H15" s="17">
        <f t="shared" si="40"/>
        <v>144.29999999999998</v>
      </c>
      <c r="I15" s="17">
        <f t="shared" si="41"/>
        <v>0</v>
      </c>
      <c r="J15" s="15">
        <f t="shared" si="42"/>
        <v>10.4</v>
      </c>
      <c r="K15" s="17">
        <v>0</v>
      </c>
      <c r="L15" s="17">
        <v>0</v>
      </c>
      <c r="M15" s="17">
        <f>ROUND(10*1.042,1)</f>
        <v>10.4</v>
      </c>
      <c r="N15" s="17">
        <v>0</v>
      </c>
      <c r="O15" s="15">
        <f t="shared" si="43"/>
        <v>10.8</v>
      </c>
      <c r="P15" s="17">
        <v>0</v>
      </c>
      <c r="Q15" s="17">
        <v>0</v>
      </c>
      <c r="R15" s="17">
        <f t="shared" si="44"/>
        <v>10.8</v>
      </c>
      <c r="S15" s="17">
        <v>0</v>
      </c>
      <c r="T15" s="15">
        <f t="shared" si="45"/>
        <v>11.2</v>
      </c>
      <c r="U15" s="17">
        <v>0</v>
      </c>
      <c r="V15" s="17">
        <v>0</v>
      </c>
      <c r="W15" s="17">
        <v>11.2</v>
      </c>
      <c r="X15" s="17">
        <v>0</v>
      </c>
      <c r="Y15" s="15">
        <f t="shared" si="46"/>
        <v>11.6</v>
      </c>
      <c r="Z15" s="17">
        <v>0</v>
      </c>
      <c r="AA15" s="17">
        <v>0</v>
      </c>
      <c r="AB15" s="17">
        <v>11.6</v>
      </c>
      <c r="AC15" s="17">
        <v>0</v>
      </c>
      <c r="AD15" s="15">
        <f t="shared" si="47"/>
        <v>12.1</v>
      </c>
      <c r="AE15" s="17">
        <v>0</v>
      </c>
      <c r="AF15" s="17">
        <v>0</v>
      </c>
      <c r="AG15" s="17">
        <v>12.1</v>
      </c>
      <c r="AH15" s="17">
        <v>0</v>
      </c>
      <c r="AI15" s="63">
        <f t="shared" si="36"/>
        <v>0</v>
      </c>
      <c r="AJ15" s="54"/>
      <c r="AK15" s="54">
        <v>0</v>
      </c>
      <c r="AL15" s="54">
        <v>0</v>
      </c>
      <c r="AM15" s="54">
        <v>0</v>
      </c>
      <c r="AN15" s="15">
        <f t="shared" ref="AN15:AN18" si="49">AO15+AP15+AQ15+AR15</f>
        <v>12.6</v>
      </c>
      <c r="AO15" s="17">
        <v>0</v>
      </c>
      <c r="AP15" s="17">
        <v>0</v>
      </c>
      <c r="AQ15" s="17">
        <v>12.6</v>
      </c>
      <c r="AR15" s="17">
        <v>0</v>
      </c>
      <c r="AS15" s="15">
        <v>12.6</v>
      </c>
      <c r="AT15" s="17">
        <v>0</v>
      </c>
      <c r="AU15" s="17">
        <v>0</v>
      </c>
      <c r="AV15" s="17">
        <v>12.6</v>
      </c>
      <c r="AW15" s="17">
        <v>0</v>
      </c>
      <c r="AX15" s="15">
        <v>12.6</v>
      </c>
      <c r="AY15" s="17">
        <v>0</v>
      </c>
      <c r="AZ15" s="17">
        <v>0</v>
      </c>
      <c r="BA15" s="17">
        <v>12.6</v>
      </c>
      <c r="BB15" s="17">
        <v>0</v>
      </c>
      <c r="BC15" s="15">
        <v>12.6</v>
      </c>
      <c r="BD15" s="17">
        <v>0</v>
      </c>
      <c r="BE15" s="17">
        <v>0</v>
      </c>
      <c r="BF15" s="17">
        <v>12.6</v>
      </c>
      <c r="BG15" s="17">
        <v>0</v>
      </c>
      <c r="BH15" s="15">
        <v>12.6</v>
      </c>
      <c r="BI15" s="17">
        <v>0</v>
      </c>
      <c r="BJ15" s="17">
        <v>0</v>
      </c>
      <c r="BK15" s="17">
        <v>12.6</v>
      </c>
      <c r="BL15" s="17">
        <v>0</v>
      </c>
      <c r="BM15" s="15">
        <v>12.6</v>
      </c>
      <c r="BN15" s="17">
        <v>0</v>
      </c>
      <c r="BO15" s="17">
        <v>0</v>
      </c>
      <c r="BP15" s="17">
        <v>12.6</v>
      </c>
      <c r="BQ15" s="17">
        <v>0</v>
      </c>
      <c r="BR15" s="15">
        <v>12.6</v>
      </c>
      <c r="BS15" s="17">
        <v>0</v>
      </c>
      <c r="BT15" s="17">
        <v>0</v>
      </c>
      <c r="BU15" s="17">
        <v>12.6</v>
      </c>
      <c r="BV15" s="17">
        <v>0</v>
      </c>
    </row>
    <row r="16" spans="1:74" s="8" customFormat="1" ht="66" outlineLevel="2" x14ac:dyDescent="0.25">
      <c r="A16" s="20" t="s">
        <v>99</v>
      </c>
      <c r="B16" s="11" t="s">
        <v>194</v>
      </c>
      <c r="C16" s="10" t="s">
        <v>185</v>
      </c>
      <c r="D16" s="65" t="s">
        <v>190</v>
      </c>
      <c r="E16" s="15">
        <f t="shared" si="37"/>
        <v>144.29999999999998</v>
      </c>
      <c r="F16" s="17">
        <f t="shared" si="38"/>
        <v>0</v>
      </c>
      <c r="G16" s="17">
        <f t="shared" si="39"/>
        <v>0</v>
      </c>
      <c r="H16" s="17">
        <f t="shared" si="40"/>
        <v>144.29999999999998</v>
      </c>
      <c r="I16" s="17">
        <f t="shared" si="41"/>
        <v>0</v>
      </c>
      <c r="J16" s="15">
        <f t="shared" si="42"/>
        <v>10.4</v>
      </c>
      <c r="K16" s="17">
        <v>0</v>
      </c>
      <c r="L16" s="17">
        <v>0</v>
      </c>
      <c r="M16" s="17">
        <f t="shared" ref="M16:M18" si="50">ROUND(10*1.042,1)</f>
        <v>10.4</v>
      </c>
      <c r="N16" s="17">
        <v>0</v>
      </c>
      <c r="O16" s="15">
        <f t="shared" si="43"/>
        <v>10.8</v>
      </c>
      <c r="P16" s="17">
        <v>0</v>
      </c>
      <c r="Q16" s="17">
        <v>0</v>
      </c>
      <c r="R16" s="17">
        <f t="shared" si="44"/>
        <v>10.8</v>
      </c>
      <c r="S16" s="17">
        <v>0</v>
      </c>
      <c r="T16" s="15">
        <f t="shared" si="45"/>
        <v>11.2</v>
      </c>
      <c r="U16" s="17">
        <v>0</v>
      </c>
      <c r="V16" s="17">
        <v>0</v>
      </c>
      <c r="W16" s="17">
        <v>11.2</v>
      </c>
      <c r="X16" s="17">
        <v>0</v>
      </c>
      <c r="Y16" s="15">
        <f t="shared" si="46"/>
        <v>11.6</v>
      </c>
      <c r="Z16" s="17">
        <v>0</v>
      </c>
      <c r="AA16" s="17">
        <v>0</v>
      </c>
      <c r="AB16" s="17">
        <v>11.6</v>
      </c>
      <c r="AC16" s="17">
        <v>0</v>
      </c>
      <c r="AD16" s="15">
        <f t="shared" si="47"/>
        <v>12.1</v>
      </c>
      <c r="AE16" s="17">
        <v>0</v>
      </c>
      <c r="AF16" s="17">
        <v>0</v>
      </c>
      <c r="AG16" s="17">
        <v>12.1</v>
      </c>
      <c r="AH16" s="17">
        <v>0</v>
      </c>
      <c r="AI16" s="63">
        <f t="shared" si="36"/>
        <v>0</v>
      </c>
      <c r="AJ16" s="54"/>
      <c r="AK16" s="54">
        <v>0</v>
      </c>
      <c r="AL16" s="54">
        <v>0</v>
      </c>
      <c r="AM16" s="54">
        <v>0</v>
      </c>
      <c r="AN16" s="15">
        <f t="shared" si="49"/>
        <v>12.6</v>
      </c>
      <c r="AO16" s="17">
        <v>0</v>
      </c>
      <c r="AP16" s="17">
        <v>0</v>
      </c>
      <c r="AQ16" s="17">
        <v>12.6</v>
      </c>
      <c r="AR16" s="17">
        <v>0</v>
      </c>
      <c r="AS16" s="15">
        <v>12.6</v>
      </c>
      <c r="AT16" s="17">
        <v>0</v>
      </c>
      <c r="AU16" s="17">
        <v>0</v>
      </c>
      <c r="AV16" s="17">
        <v>12.6</v>
      </c>
      <c r="AW16" s="17">
        <v>0</v>
      </c>
      <c r="AX16" s="15">
        <v>12.6</v>
      </c>
      <c r="AY16" s="17">
        <v>0</v>
      </c>
      <c r="AZ16" s="17">
        <v>0</v>
      </c>
      <c r="BA16" s="17">
        <v>12.6</v>
      </c>
      <c r="BB16" s="17">
        <v>0</v>
      </c>
      <c r="BC16" s="15">
        <v>12.6</v>
      </c>
      <c r="BD16" s="17">
        <v>0</v>
      </c>
      <c r="BE16" s="17">
        <v>0</v>
      </c>
      <c r="BF16" s="17">
        <v>12.6</v>
      </c>
      <c r="BG16" s="17">
        <v>0</v>
      </c>
      <c r="BH16" s="15">
        <v>12.6</v>
      </c>
      <c r="BI16" s="17">
        <v>0</v>
      </c>
      <c r="BJ16" s="17">
        <v>0</v>
      </c>
      <c r="BK16" s="17">
        <v>12.6</v>
      </c>
      <c r="BL16" s="17">
        <v>0</v>
      </c>
      <c r="BM16" s="15">
        <v>12.6</v>
      </c>
      <c r="BN16" s="17">
        <v>0</v>
      </c>
      <c r="BO16" s="17">
        <v>0</v>
      </c>
      <c r="BP16" s="17">
        <v>12.6</v>
      </c>
      <c r="BQ16" s="17">
        <v>0</v>
      </c>
      <c r="BR16" s="15">
        <v>12.6</v>
      </c>
      <c r="BS16" s="17">
        <v>0</v>
      </c>
      <c r="BT16" s="17">
        <v>0</v>
      </c>
      <c r="BU16" s="17">
        <v>12.6</v>
      </c>
      <c r="BV16" s="17">
        <v>0</v>
      </c>
    </row>
    <row r="17" spans="1:74" s="8" customFormat="1" ht="66" outlineLevel="2" x14ac:dyDescent="0.25">
      <c r="A17" s="20" t="s">
        <v>100</v>
      </c>
      <c r="B17" s="11" t="s">
        <v>183</v>
      </c>
      <c r="C17" s="10" t="s">
        <v>185</v>
      </c>
      <c r="D17" s="65" t="s">
        <v>190</v>
      </c>
      <c r="E17" s="15">
        <f t="shared" si="37"/>
        <v>144.29999999999998</v>
      </c>
      <c r="F17" s="17">
        <f t="shared" si="38"/>
        <v>0</v>
      </c>
      <c r="G17" s="17">
        <f t="shared" si="39"/>
        <v>0</v>
      </c>
      <c r="H17" s="17">
        <f t="shared" si="40"/>
        <v>144.29999999999998</v>
      </c>
      <c r="I17" s="17">
        <f t="shared" si="41"/>
        <v>0</v>
      </c>
      <c r="J17" s="15">
        <f t="shared" si="42"/>
        <v>10.4</v>
      </c>
      <c r="K17" s="17">
        <v>0</v>
      </c>
      <c r="L17" s="17">
        <v>0</v>
      </c>
      <c r="M17" s="17">
        <f t="shared" si="50"/>
        <v>10.4</v>
      </c>
      <c r="N17" s="17">
        <v>0</v>
      </c>
      <c r="O17" s="15">
        <f t="shared" si="43"/>
        <v>10.8</v>
      </c>
      <c r="P17" s="17">
        <v>0</v>
      </c>
      <c r="Q17" s="17">
        <v>0</v>
      </c>
      <c r="R17" s="17">
        <f t="shared" si="44"/>
        <v>10.8</v>
      </c>
      <c r="S17" s="17">
        <v>0</v>
      </c>
      <c r="T17" s="15">
        <f t="shared" si="45"/>
        <v>11.2</v>
      </c>
      <c r="U17" s="17">
        <v>0</v>
      </c>
      <c r="V17" s="17">
        <v>0</v>
      </c>
      <c r="W17" s="17">
        <v>11.2</v>
      </c>
      <c r="X17" s="17">
        <v>0</v>
      </c>
      <c r="Y17" s="15">
        <f t="shared" si="46"/>
        <v>11.6</v>
      </c>
      <c r="Z17" s="17">
        <v>0</v>
      </c>
      <c r="AA17" s="17">
        <v>0</v>
      </c>
      <c r="AB17" s="17">
        <v>11.6</v>
      </c>
      <c r="AC17" s="17">
        <v>0</v>
      </c>
      <c r="AD17" s="15">
        <f t="shared" si="47"/>
        <v>12.1</v>
      </c>
      <c r="AE17" s="17">
        <v>0</v>
      </c>
      <c r="AF17" s="17">
        <v>0</v>
      </c>
      <c r="AG17" s="17">
        <v>12.1</v>
      </c>
      <c r="AH17" s="17">
        <v>0</v>
      </c>
      <c r="AI17" s="63">
        <f t="shared" si="36"/>
        <v>0</v>
      </c>
      <c r="AJ17" s="54"/>
      <c r="AK17" s="54">
        <v>0</v>
      </c>
      <c r="AL17" s="54">
        <v>0</v>
      </c>
      <c r="AM17" s="54">
        <v>0</v>
      </c>
      <c r="AN17" s="15">
        <f t="shared" si="49"/>
        <v>12.6</v>
      </c>
      <c r="AO17" s="17">
        <v>0</v>
      </c>
      <c r="AP17" s="17">
        <v>0</v>
      </c>
      <c r="AQ17" s="17">
        <v>12.6</v>
      </c>
      <c r="AR17" s="17">
        <v>0</v>
      </c>
      <c r="AS17" s="15">
        <v>12.6</v>
      </c>
      <c r="AT17" s="17">
        <v>0</v>
      </c>
      <c r="AU17" s="17">
        <v>0</v>
      </c>
      <c r="AV17" s="17">
        <v>12.6</v>
      </c>
      <c r="AW17" s="17">
        <v>0</v>
      </c>
      <c r="AX17" s="15">
        <v>12.6</v>
      </c>
      <c r="AY17" s="17">
        <v>0</v>
      </c>
      <c r="AZ17" s="17">
        <v>0</v>
      </c>
      <c r="BA17" s="17">
        <v>12.6</v>
      </c>
      <c r="BB17" s="17">
        <v>0</v>
      </c>
      <c r="BC17" s="15">
        <v>12.6</v>
      </c>
      <c r="BD17" s="17">
        <v>0</v>
      </c>
      <c r="BE17" s="17">
        <v>0</v>
      </c>
      <c r="BF17" s="17">
        <v>12.6</v>
      </c>
      <c r="BG17" s="17">
        <v>0</v>
      </c>
      <c r="BH17" s="15">
        <v>12.6</v>
      </c>
      <c r="BI17" s="17">
        <v>0</v>
      </c>
      <c r="BJ17" s="17">
        <v>0</v>
      </c>
      <c r="BK17" s="17">
        <v>12.6</v>
      </c>
      <c r="BL17" s="17">
        <v>0</v>
      </c>
      <c r="BM17" s="15">
        <v>12.6</v>
      </c>
      <c r="BN17" s="17">
        <v>0</v>
      </c>
      <c r="BO17" s="17">
        <v>0</v>
      </c>
      <c r="BP17" s="17">
        <v>12.6</v>
      </c>
      <c r="BQ17" s="17">
        <v>0</v>
      </c>
      <c r="BR17" s="15">
        <v>12.6</v>
      </c>
      <c r="BS17" s="17">
        <v>0</v>
      </c>
      <c r="BT17" s="17">
        <v>0</v>
      </c>
      <c r="BU17" s="17">
        <v>12.6</v>
      </c>
      <c r="BV17" s="17">
        <v>0</v>
      </c>
    </row>
    <row r="18" spans="1:74" s="8" customFormat="1" ht="66" outlineLevel="2" x14ac:dyDescent="0.25">
      <c r="A18" s="20" t="s">
        <v>101</v>
      </c>
      <c r="B18" s="11" t="s">
        <v>195</v>
      </c>
      <c r="C18" s="10" t="s">
        <v>185</v>
      </c>
      <c r="D18" s="65" t="s">
        <v>190</v>
      </c>
      <c r="E18" s="15">
        <f t="shared" si="37"/>
        <v>144.29999999999998</v>
      </c>
      <c r="F18" s="17">
        <f t="shared" si="38"/>
        <v>0</v>
      </c>
      <c r="G18" s="17">
        <f t="shared" si="39"/>
        <v>0</v>
      </c>
      <c r="H18" s="17">
        <f t="shared" si="40"/>
        <v>144.29999999999998</v>
      </c>
      <c r="I18" s="17">
        <f t="shared" si="41"/>
        <v>0</v>
      </c>
      <c r="J18" s="15">
        <f t="shared" si="42"/>
        <v>10.4</v>
      </c>
      <c r="K18" s="17">
        <v>0</v>
      </c>
      <c r="L18" s="17">
        <v>0</v>
      </c>
      <c r="M18" s="17">
        <f t="shared" si="50"/>
        <v>10.4</v>
      </c>
      <c r="N18" s="17">
        <v>0</v>
      </c>
      <c r="O18" s="15">
        <f t="shared" si="43"/>
        <v>10.8</v>
      </c>
      <c r="P18" s="17">
        <v>0</v>
      </c>
      <c r="Q18" s="17">
        <v>0</v>
      </c>
      <c r="R18" s="17">
        <f t="shared" si="44"/>
        <v>10.8</v>
      </c>
      <c r="S18" s="17">
        <v>0</v>
      </c>
      <c r="T18" s="15">
        <f t="shared" si="45"/>
        <v>11.2</v>
      </c>
      <c r="U18" s="17">
        <v>0</v>
      </c>
      <c r="V18" s="17">
        <v>0</v>
      </c>
      <c r="W18" s="17">
        <v>11.2</v>
      </c>
      <c r="X18" s="17">
        <v>0</v>
      </c>
      <c r="Y18" s="15">
        <f t="shared" si="46"/>
        <v>11.6</v>
      </c>
      <c r="Z18" s="17">
        <v>0</v>
      </c>
      <c r="AA18" s="17">
        <v>0</v>
      </c>
      <c r="AB18" s="17">
        <v>11.6</v>
      </c>
      <c r="AC18" s="17">
        <v>0</v>
      </c>
      <c r="AD18" s="15">
        <f t="shared" si="47"/>
        <v>12.1</v>
      </c>
      <c r="AE18" s="17">
        <v>0</v>
      </c>
      <c r="AF18" s="17">
        <v>0</v>
      </c>
      <c r="AG18" s="17">
        <v>12.1</v>
      </c>
      <c r="AH18" s="17">
        <v>0</v>
      </c>
      <c r="AI18" s="63">
        <f t="shared" si="36"/>
        <v>0</v>
      </c>
      <c r="AJ18" s="54"/>
      <c r="AK18" s="54">
        <v>0</v>
      </c>
      <c r="AL18" s="54">
        <v>0</v>
      </c>
      <c r="AM18" s="54">
        <v>0</v>
      </c>
      <c r="AN18" s="15">
        <f t="shared" si="49"/>
        <v>12.6</v>
      </c>
      <c r="AO18" s="17">
        <v>0</v>
      </c>
      <c r="AP18" s="17">
        <v>0</v>
      </c>
      <c r="AQ18" s="17">
        <v>12.6</v>
      </c>
      <c r="AR18" s="17">
        <v>0</v>
      </c>
      <c r="AS18" s="15">
        <v>12.6</v>
      </c>
      <c r="AT18" s="17">
        <v>0</v>
      </c>
      <c r="AU18" s="17">
        <v>0</v>
      </c>
      <c r="AV18" s="17">
        <v>12.6</v>
      </c>
      <c r="AW18" s="17">
        <v>0</v>
      </c>
      <c r="AX18" s="15">
        <v>12.6</v>
      </c>
      <c r="AY18" s="17">
        <v>0</v>
      </c>
      <c r="AZ18" s="17">
        <v>0</v>
      </c>
      <c r="BA18" s="17">
        <v>12.6</v>
      </c>
      <c r="BB18" s="17">
        <v>0</v>
      </c>
      <c r="BC18" s="15">
        <v>12.6</v>
      </c>
      <c r="BD18" s="17">
        <v>0</v>
      </c>
      <c r="BE18" s="17">
        <v>0</v>
      </c>
      <c r="BF18" s="17">
        <v>12.6</v>
      </c>
      <c r="BG18" s="17">
        <v>0</v>
      </c>
      <c r="BH18" s="15">
        <v>12.6</v>
      </c>
      <c r="BI18" s="17">
        <v>0</v>
      </c>
      <c r="BJ18" s="17">
        <v>0</v>
      </c>
      <c r="BK18" s="17">
        <v>12.6</v>
      </c>
      <c r="BL18" s="17">
        <v>0</v>
      </c>
      <c r="BM18" s="15">
        <v>12.6</v>
      </c>
      <c r="BN18" s="17">
        <v>0</v>
      </c>
      <c r="BO18" s="17">
        <v>0</v>
      </c>
      <c r="BP18" s="17">
        <v>12.6</v>
      </c>
      <c r="BQ18" s="17">
        <v>0</v>
      </c>
      <c r="BR18" s="15">
        <v>12.6</v>
      </c>
      <c r="BS18" s="17">
        <v>0</v>
      </c>
      <c r="BT18" s="17">
        <v>0</v>
      </c>
      <c r="BU18" s="17">
        <v>12.6</v>
      </c>
      <c r="BV18" s="17">
        <v>0</v>
      </c>
    </row>
    <row r="19" spans="1:74" s="8" customFormat="1" ht="66" outlineLevel="2" x14ac:dyDescent="0.25">
      <c r="A19" s="20" t="s">
        <v>102</v>
      </c>
      <c r="B19" s="11" t="s">
        <v>196</v>
      </c>
      <c r="C19" s="10" t="s">
        <v>185</v>
      </c>
      <c r="D19" s="65" t="s">
        <v>190</v>
      </c>
      <c r="E19" s="15">
        <f t="shared" si="37"/>
        <v>434.19999999999993</v>
      </c>
      <c r="F19" s="17">
        <f t="shared" si="38"/>
        <v>0</v>
      </c>
      <c r="G19" s="17">
        <f t="shared" si="39"/>
        <v>0</v>
      </c>
      <c r="H19" s="17">
        <f t="shared" si="40"/>
        <v>434.19999999999993</v>
      </c>
      <c r="I19" s="17">
        <f t="shared" si="41"/>
        <v>0</v>
      </c>
      <c r="J19" s="15">
        <f t="shared" si="42"/>
        <v>31.3</v>
      </c>
      <c r="K19" s="17">
        <v>0</v>
      </c>
      <c r="L19" s="17">
        <v>0</v>
      </c>
      <c r="M19" s="17">
        <f>ROUND(30*1.042,1)</f>
        <v>31.3</v>
      </c>
      <c r="N19" s="17">
        <v>0</v>
      </c>
      <c r="O19" s="15">
        <v>32.5</v>
      </c>
      <c r="P19" s="17">
        <v>0</v>
      </c>
      <c r="Q19" s="17">
        <v>0</v>
      </c>
      <c r="R19" s="17">
        <v>32.5</v>
      </c>
      <c r="S19" s="17">
        <v>0</v>
      </c>
      <c r="T19" s="15">
        <f t="shared" si="45"/>
        <v>33.700000000000003</v>
      </c>
      <c r="U19" s="17">
        <v>0</v>
      </c>
      <c r="V19" s="17">
        <v>0</v>
      </c>
      <c r="W19" s="17">
        <v>33.700000000000003</v>
      </c>
      <c r="X19" s="17">
        <v>0</v>
      </c>
      <c r="Y19" s="15">
        <f t="shared" si="46"/>
        <v>35</v>
      </c>
      <c r="Z19" s="17">
        <v>0</v>
      </c>
      <c r="AA19" s="17">
        <v>0</v>
      </c>
      <c r="AB19" s="17">
        <v>35</v>
      </c>
      <c r="AC19" s="17">
        <v>0</v>
      </c>
      <c r="AD19" s="15">
        <v>36.4</v>
      </c>
      <c r="AE19" s="17">
        <v>0</v>
      </c>
      <c r="AF19" s="17">
        <v>0</v>
      </c>
      <c r="AG19" s="17">
        <v>36.4</v>
      </c>
      <c r="AH19" s="17">
        <v>0</v>
      </c>
      <c r="AI19" s="63">
        <f t="shared" si="36"/>
        <v>0</v>
      </c>
      <c r="AJ19" s="54"/>
      <c r="AK19" s="54">
        <v>0</v>
      </c>
      <c r="AL19" s="54">
        <v>0</v>
      </c>
      <c r="AM19" s="54">
        <v>0</v>
      </c>
      <c r="AN19" s="15">
        <v>37.9</v>
      </c>
      <c r="AO19" s="17">
        <v>0</v>
      </c>
      <c r="AP19" s="17">
        <v>0</v>
      </c>
      <c r="AQ19" s="17">
        <v>37.9</v>
      </c>
      <c r="AR19" s="17">
        <v>0</v>
      </c>
      <c r="AS19" s="15">
        <v>37.9</v>
      </c>
      <c r="AT19" s="17">
        <v>0</v>
      </c>
      <c r="AU19" s="17">
        <v>0</v>
      </c>
      <c r="AV19" s="17">
        <v>37.9</v>
      </c>
      <c r="AW19" s="17">
        <v>0</v>
      </c>
      <c r="AX19" s="15">
        <v>37.9</v>
      </c>
      <c r="AY19" s="17">
        <v>0</v>
      </c>
      <c r="AZ19" s="17">
        <v>0</v>
      </c>
      <c r="BA19" s="17">
        <v>37.9</v>
      </c>
      <c r="BB19" s="17">
        <v>0</v>
      </c>
      <c r="BC19" s="15">
        <v>37.9</v>
      </c>
      <c r="BD19" s="17">
        <v>0</v>
      </c>
      <c r="BE19" s="17">
        <v>0</v>
      </c>
      <c r="BF19" s="17">
        <v>37.9</v>
      </c>
      <c r="BG19" s="17">
        <v>0</v>
      </c>
      <c r="BH19" s="15">
        <v>37.9</v>
      </c>
      <c r="BI19" s="17">
        <v>0</v>
      </c>
      <c r="BJ19" s="17">
        <v>0</v>
      </c>
      <c r="BK19" s="17">
        <v>37.9</v>
      </c>
      <c r="BL19" s="17">
        <v>0</v>
      </c>
      <c r="BM19" s="15">
        <v>37.9</v>
      </c>
      <c r="BN19" s="17">
        <v>0</v>
      </c>
      <c r="BO19" s="17">
        <v>0</v>
      </c>
      <c r="BP19" s="17">
        <v>37.9</v>
      </c>
      <c r="BQ19" s="17">
        <v>0</v>
      </c>
      <c r="BR19" s="15">
        <v>37.9</v>
      </c>
      <c r="BS19" s="17">
        <v>0</v>
      </c>
      <c r="BT19" s="17">
        <v>0</v>
      </c>
      <c r="BU19" s="17">
        <v>37.9</v>
      </c>
      <c r="BV19" s="17">
        <v>0</v>
      </c>
    </row>
    <row r="20" spans="1:74" s="8" customFormat="1" ht="66" outlineLevel="2" x14ac:dyDescent="0.25">
      <c r="A20" s="20" t="s">
        <v>103</v>
      </c>
      <c r="B20" s="11" t="s">
        <v>197</v>
      </c>
      <c r="C20" s="10" t="s">
        <v>185</v>
      </c>
      <c r="D20" s="65" t="s">
        <v>190</v>
      </c>
      <c r="E20" s="15">
        <f t="shared" si="37"/>
        <v>576.69999999999993</v>
      </c>
      <c r="F20" s="17">
        <f t="shared" si="38"/>
        <v>0</v>
      </c>
      <c r="G20" s="17">
        <f t="shared" si="39"/>
        <v>0</v>
      </c>
      <c r="H20" s="17">
        <f t="shared" si="40"/>
        <v>576.69999999999993</v>
      </c>
      <c r="I20" s="17">
        <f t="shared" si="41"/>
        <v>0</v>
      </c>
      <c r="J20" s="15">
        <f t="shared" si="42"/>
        <v>41.7</v>
      </c>
      <c r="K20" s="17">
        <v>0</v>
      </c>
      <c r="L20" s="17">
        <v>0</v>
      </c>
      <c r="M20" s="17">
        <f>ROUND(40*1.042,1)</f>
        <v>41.7</v>
      </c>
      <c r="N20" s="17">
        <v>0</v>
      </c>
      <c r="O20" s="15">
        <f t="shared" si="43"/>
        <v>43.2</v>
      </c>
      <c r="P20" s="17">
        <v>0</v>
      </c>
      <c r="Q20" s="17">
        <v>0</v>
      </c>
      <c r="R20" s="17">
        <f t="shared" si="44"/>
        <v>43.2</v>
      </c>
      <c r="S20" s="17">
        <v>0</v>
      </c>
      <c r="T20" s="15">
        <f t="shared" si="45"/>
        <v>44.8</v>
      </c>
      <c r="U20" s="17">
        <v>0</v>
      </c>
      <c r="V20" s="17">
        <v>0</v>
      </c>
      <c r="W20" s="17">
        <v>44.8</v>
      </c>
      <c r="X20" s="17">
        <v>0</v>
      </c>
      <c r="Y20" s="15">
        <f t="shared" si="46"/>
        <v>46.5</v>
      </c>
      <c r="Z20" s="17">
        <v>0</v>
      </c>
      <c r="AA20" s="17">
        <v>0</v>
      </c>
      <c r="AB20" s="17">
        <v>46.5</v>
      </c>
      <c r="AC20" s="17">
        <v>0</v>
      </c>
      <c r="AD20" s="15">
        <f t="shared" si="47"/>
        <v>48.4</v>
      </c>
      <c r="AE20" s="17">
        <v>0</v>
      </c>
      <c r="AF20" s="17">
        <v>0</v>
      </c>
      <c r="AG20" s="17">
        <v>48.4</v>
      </c>
      <c r="AH20" s="17">
        <v>0</v>
      </c>
      <c r="AI20" s="63">
        <f t="shared" si="36"/>
        <v>0</v>
      </c>
      <c r="AJ20" s="54"/>
      <c r="AK20" s="54">
        <v>0</v>
      </c>
      <c r="AL20" s="54">
        <v>0</v>
      </c>
      <c r="AM20" s="54">
        <v>0</v>
      </c>
      <c r="AN20" s="15">
        <f t="shared" ref="AN20:AN21" si="51">AO20+AP20+AQ20+AR20</f>
        <v>50.3</v>
      </c>
      <c r="AO20" s="17">
        <v>0</v>
      </c>
      <c r="AP20" s="17">
        <v>0</v>
      </c>
      <c r="AQ20" s="17">
        <v>50.3</v>
      </c>
      <c r="AR20" s="17">
        <v>0</v>
      </c>
      <c r="AS20" s="15">
        <v>50.3</v>
      </c>
      <c r="AT20" s="17">
        <v>0</v>
      </c>
      <c r="AU20" s="17">
        <v>0</v>
      </c>
      <c r="AV20" s="17">
        <v>50.3</v>
      </c>
      <c r="AW20" s="17">
        <v>0</v>
      </c>
      <c r="AX20" s="15">
        <v>50.3</v>
      </c>
      <c r="AY20" s="17">
        <v>0</v>
      </c>
      <c r="AZ20" s="17">
        <v>0</v>
      </c>
      <c r="BA20" s="17">
        <v>50.3</v>
      </c>
      <c r="BB20" s="17">
        <v>0</v>
      </c>
      <c r="BC20" s="15">
        <v>50.3</v>
      </c>
      <c r="BD20" s="17">
        <v>0</v>
      </c>
      <c r="BE20" s="17">
        <v>0</v>
      </c>
      <c r="BF20" s="17">
        <v>50.3</v>
      </c>
      <c r="BG20" s="17">
        <v>0</v>
      </c>
      <c r="BH20" s="15">
        <v>50.3</v>
      </c>
      <c r="BI20" s="17">
        <v>0</v>
      </c>
      <c r="BJ20" s="17">
        <v>0</v>
      </c>
      <c r="BK20" s="17">
        <v>50.3</v>
      </c>
      <c r="BL20" s="17">
        <v>0</v>
      </c>
      <c r="BM20" s="15">
        <v>50.3</v>
      </c>
      <c r="BN20" s="17">
        <v>0</v>
      </c>
      <c r="BO20" s="17">
        <v>0</v>
      </c>
      <c r="BP20" s="17">
        <v>50.3</v>
      </c>
      <c r="BQ20" s="17">
        <v>0</v>
      </c>
      <c r="BR20" s="15">
        <v>50.3</v>
      </c>
      <c r="BS20" s="17">
        <v>0</v>
      </c>
      <c r="BT20" s="17">
        <v>0</v>
      </c>
      <c r="BU20" s="17">
        <v>50.3</v>
      </c>
      <c r="BV20" s="17">
        <v>0</v>
      </c>
    </row>
    <row r="21" spans="1:74" s="8" customFormat="1" ht="66" outlineLevel="2" x14ac:dyDescent="0.25">
      <c r="A21" s="20" t="s">
        <v>104</v>
      </c>
      <c r="B21" s="12" t="s">
        <v>198</v>
      </c>
      <c r="C21" s="10" t="s">
        <v>185</v>
      </c>
      <c r="D21" s="65" t="s">
        <v>190</v>
      </c>
      <c r="E21" s="15">
        <f t="shared" si="37"/>
        <v>576.69999999999993</v>
      </c>
      <c r="F21" s="17">
        <f t="shared" si="38"/>
        <v>0</v>
      </c>
      <c r="G21" s="17">
        <f t="shared" si="39"/>
        <v>0</v>
      </c>
      <c r="H21" s="17">
        <f t="shared" si="40"/>
        <v>576.69999999999993</v>
      </c>
      <c r="I21" s="17">
        <f t="shared" si="41"/>
        <v>0</v>
      </c>
      <c r="J21" s="15">
        <f t="shared" si="42"/>
        <v>41.7</v>
      </c>
      <c r="K21" s="17">
        <v>0</v>
      </c>
      <c r="L21" s="17">
        <v>0</v>
      </c>
      <c r="M21" s="17">
        <f>ROUND(40*1.042,1)</f>
        <v>41.7</v>
      </c>
      <c r="N21" s="17">
        <v>0</v>
      </c>
      <c r="O21" s="15">
        <f t="shared" si="43"/>
        <v>43.2</v>
      </c>
      <c r="P21" s="17">
        <v>0</v>
      </c>
      <c r="Q21" s="17">
        <v>0</v>
      </c>
      <c r="R21" s="17">
        <f t="shared" si="44"/>
        <v>43.2</v>
      </c>
      <c r="S21" s="17">
        <v>0</v>
      </c>
      <c r="T21" s="15">
        <f t="shared" si="45"/>
        <v>44.8</v>
      </c>
      <c r="U21" s="17">
        <v>0</v>
      </c>
      <c r="V21" s="17">
        <v>0</v>
      </c>
      <c r="W21" s="17">
        <v>44.8</v>
      </c>
      <c r="X21" s="17">
        <v>0</v>
      </c>
      <c r="Y21" s="15">
        <f t="shared" si="46"/>
        <v>46.5</v>
      </c>
      <c r="Z21" s="17">
        <v>0</v>
      </c>
      <c r="AA21" s="17">
        <v>0</v>
      </c>
      <c r="AB21" s="17">
        <v>46.5</v>
      </c>
      <c r="AC21" s="17">
        <v>0</v>
      </c>
      <c r="AD21" s="15">
        <f t="shared" si="47"/>
        <v>48.4</v>
      </c>
      <c r="AE21" s="17">
        <v>0</v>
      </c>
      <c r="AF21" s="17">
        <v>0</v>
      </c>
      <c r="AG21" s="17">
        <v>48.4</v>
      </c>
      <c r="AH21" s="17">
        <v>0</v>
      </c>
      <c r="AI21" s="63">
        <f t="shared" si="36"/>
        <v>0</v>
      </c>
      <c r="AJ21" s="54"/>
      <c r="AK21" s="54">
        <v>0</v>
      </c>
      <c r="AL21" s="54">
        <v>0</v>
      </c>
      <c r="AM21" s="54">
        <v>0</v>
      </c>
      <c r="AN21" s="15">
        <f t="shared" si="51"/>
        <v>50.3</v>
      </c>
      <c r="AO21" s="17">
        <v>0</v>
      </c>
      <c r="AP21" s="17">
        <v>0</v>
      </c>
      <c r="AQ21" s="17">
        <v>50.3</v>
      </c>
      <c r="AR21" s="17">
        <v>0</v>
      </c>
      <c r="AS21" s="15">
        <v>50.3</v>
      </c>
      <c r="AT21" s="17">
        <v>0</v>
      </c>
      <c r="AU21" s="17">
        <v>0</v>
      </c>
      <c r="AV21" s="17">
        <v>50.3</v>
      </c>
      <c r="AW21" s="17">
        <v>0</v>
      </c>
      <c r="AX21" s="15">
        <v>50.3</v>
      </c>
      <c r="AY21" s="17">
        <v>0</v>
      </c>
      <c r="AZ21" s="17">
        <v>0</v>
      </c>
      <c r="BA21" s="17">
        <v>50.3</v>
      </c>
      <c r="BB21" s="17">
        <v>0</v>
      </c>
      <c r="BC21" s="15">
        <v>50.3</v>
      </c>
      <c r="BD21" s="17">
        <v>0</v>
      </c>
      <c r="BE21" s="17">
        <v>0</v>
      </c>
      <c r="BF21" s="17">
        <v>50.3</v>
      </c>
      <c r="BG21" s="17">
        <v>0</v>
      </c>
      <c r="BH21" s="15">
        <v>50.3</v>
      </c>
      <c r="BI21" s="17">
        <v>0</v>
      </c>
      <c r="BJ21" s="17">
        <v>0</v>
      </c>
      <c r="BK21" s="17">
        <v>50.3</v>
      </c>
      <c r="BL21" s="17">
        <v>0</v>
      </c>
      <c r="BM21" s="15">
        <v>50.3</v>
      </c>
      <c r="BN21" s="17">
        <v>0</v>
      </c>
      <c r="BO21" s="17">
        <v>0</v>
      </c>
      <c r="BP21" s="17">
        <v>50.3</v>
      </c>
      <c r="BQ21" s="17">
        <v>0</v>
      </c>
      <c r="BR21" s="15">
        <v>50.3</v>
      </c>
      <c r="BS21" s="17">
        <v>0</v>
      </c>
      <c r="BT21" s="17">
        <v>0</v>
      </c>
      <c r="BU21" s="17">
        <v>50.3</v>
      </c>
      <c r="BV21" s="17">
        <v>0</v>
      </c>
    </row>
    <row r="22" spans="1:74" s="8" customFormat="1" ht="66" outlineLevel="2" x14ac:dyDescent="0.25">
      <c r="A22" s="20" t="s">
        <v>105</v>
      </c>
      <c r="B22" s="11" t="s">
        <v>199</v>
      </c>
      <c r="C22" s="10" t="s">
        <v>185</v>
      </c>
      <c r="D22" s="65" t="s">
        <v>190</v>
      </c>
      <c r="E22" s="15">
        <f t="shared" si="37"/>
        <v>434.19999999999993</v>
      </c>
      <c r="F22" s="17">
        <f t="shared" si="38"/>
        <v>0</v>
      </c>
      <c r="G22" s="17">
        <f t="shared" si="39"/>
        <v>0</v>
      </c>
      <c r="H22" s="17">
        <f t="shared" si="40"/>
        <v>434.19999999999993</v>
      </c>
      <c r="I22" s="17">
        <f t="shared" si="41"/>
        <v>0</v>
      </c>
      <c r="J22" s="15">
        <f t="shared" si="42"/>
        <v>31.3</v>
      </c>
      <c r="K22" s="17">
        <v>0</v>
      </c>
      <c r="L22" s="17">
        <v>0</v>
      </c>
      <c r="M22" s="17">
        <f>ROUND(30*1.042,1)</f>
        <v>31.3</v>
      </c>
      <c r="N22" s="17">
        <v>0</v>
      </c>
      <c r="O22" s="15">
        <v>32.5</v>
      </c>
      <c r="P22" s="17">
        <v>0</v>
      </c>
      <c r="Q22" s="17">
        <v>0</v>
      </c>
      <c r="R22" s="17">
        <v>32.5</v>
      </c>
      <c r="S22" s="17">
        <v>0</v>
      </c>
      <c r="T22" s="15">
        <f t="shared" si="45"/>
        <v>33.700000000000003</v>
      </c>
      <c r="U22" s="17">
        <v>0</v>
      </c>
      <c r="V22" s="17">
        <v>0</v>
      </c>
      <c r="W22" s="17">
        <v>33.700000000000003</v>
      </c>
      <c r="X22" s="17">
        <v>0</v>
      </c>
      <c r="Y22" s="15">
        <f t="shared" si="46"/>
        <v>35</v>
      </c>
      <c r="Z22" s="17">
        <v>0</v>
      </c>
      <c r="AA22" s="17">
        <v>0</v>
      </c>
      <c r="AB22" s="17">
        <v>35</v>
      </c>
      <c r="AC22" s="17">
        <v>0</v>
      </c>
      <c r="AD22" s="15">
        <v>36.4</v>
      </c>
      <c r="AE22" s="17">
        <v>0</v>
      </c>
      <c r="AF22" s="17">
        <v>0</v>
      </c>
      <c r="AG22" s="17">
        <v>36.4</v>
      </c>
      <c r="AH22" s="17">
        <v>0</v>
      </c>
      <c r="AI22" s="63">
        <f t="shared" si="36"/>
        <v>0</v>
      </c>
      <c r="AJ22" s="54"/>
      <c r="AK22" s="54">
        <v>0</v>
      </c>
      <c r="AL22" s="54">
        <v>0</v>
      </c>
      <c r="AM22" s="54">
        <v>0</v>
      </c>
      <c r="AN22" s="15">
        <v>37.9</v>
      </c>
      <c r="AO22" s="17">
        <v>0</v>
      </c>
      <c r="AP22" s="17">
        <v>0</v>
      </c>
      <c r="AQ22" s="17">
        <v>37.9</v>
      </c>
      <c r="AR22" s="17">
        <v>0</v>
      </c>
      <c r="AS22" s="15">
        <v>37.9</v>
      </c>
      <c r="AT22" s="17">
        <v>0</v>
      </c>
      <c r="AU22" s="17">
        <v>0</v>
      </c>
      <c r="AV22" s="17">
        <v>37.9</v>
      </c>
      <c r="AW22" s="17">
        <v>0</v>
      </c>
      <c r="AX22" s="15">
        <v>37.9</v>
      </c>
      <c r="AY22" s="17">
        <v>0</v>
      </c>
      <c r="AZ22" s="17">
        <v>0</v>
      </c>
      <c r="BA22" s="17">
        <v>37.9</v>
      </c>
      <c r="BB22" s="17">
        <v>0</v>
      </c>
      <c r="BC22" s="15">
        <v>37.9</v>
      </c>
      <c r="BD22" s="17">
        <v>0</v>
      </c>
      <c r="BE22" s="17">
        <v>0</v>
      </c>
      <c r="BF22" s="17">
        <v>37.9</v>
      </c>
      <c r="BG22" s="17">
        <v>0</v>
      </c>
      <c r="BH22" s="15">
        <v>37.9</v>
      </c>
      <c r="BI22" s="17">
        <v>0</v>
      </c>
      <c r="BJ22" s="17">
        <v>0</v>
      </c>
      <c r="BK22" s="17">
        <v>37.9</v>
      </c>
      <c r="BL22" s="17">
        <v>0</v>
      </c>
      <c r="BM22" s="15">
        <v>37.9</v>
      </c>
      <c r="BN22" s="17">
        <v>0</v>
      </c>
      <c r="BO22" s="17">
        <v>0</v>
      </c>
      <c r="BP22" s="17">
        <v>37.9</v>
      </c>
      <c r="BQ22" s="17">
        <v>0</v>
      </c>
      <c r="BR22" s="15">
        <v>37.9</v>
      </c>
      <c r="BS22" s="17">
        <v>0</v>
      </c>
      <c r="BT22" s="17">
        <v>0</v>
      </c>
      <c r="BU22" s="17">
        <v>37.9</v>
      </c>
      <c r="BV22" s="17">
        <v>0</v>
      </c>
    </row>
    <row r="23" spans="1:74" s="8" customFormat="1" ht="66" outlineLevel="2" x14ac:dyDescent="0.25">
      <c r="A23" s="20" t="s">
        <v>106</v>
      </c>
      <c r="B23" s="11" t="s">
        <v>200</v>
      </c>
      <c r="C23" s="10" t="s">
        <v>185</v>
      </c>
      <c r="D23" s="65" t="s">
        <v>190</v>
      </c>
      <c r="E23" s="15">
        <f t="shared" si="37"/>
        <v>434.19999999999993</v>
      </c>
      <c r="F23" s="17">
        <f t="shared" si="38"/>
        <v>0</v>
      </c>
      <c r="G23" s="17">
        <f t="shared" si="39"/>
        <v>0</v>
      </c>
      <c r="H23" s="17">
        <f t="shared" si="40"/>
        <v>434.19999999999993</v>
      </c>
      <c r="I23" s="17">
        <f t="shared" si="41"/>
        <v>0</v>
      </c>
      <c r="J23" s="15">
        <f t="shared" si="42"/>
        <v>31.3</v>
      </c>
      <c r="K23" s="17">
        <v>0</v>
      </c>
      <c r="L23" s="17">
        <v>0</v>
      </c>
      <c r="M23" s="17">
        <f>ROUND(30*1.042,1)</f>
        <v>31.3</v>
      </c>
      <c r="N23" s="17">
        <v>0</v>
      </c>
      <c r="O23" s="15">
        <v>32.5</v>
      </c>
      <c r="P23" s="17">
        <v>0</v>
      </c>
      <c r="Q23" s="17">
        <v>0</v>
      </c>
      <c r="R23" s="17">
        <v>32.5</v>
      </c>
      <c r="S23" s="17">
        <v>0</v>
      </c>
      <c r="T23" s="15">
        <f t="shared" si="45"/>
        <v>33.700000000000003</v>
      </c>
      <c r="U23" s="17">
        <v>0</v>
      </c>
      <c r="V23" s="17">
        <v>0</v>
      </c>
      <c r="W23" s="17">
        <v>33.700000000000003</v>
      </c>
      <c r="X23" s="17">
        <v>0</v>
      </c>
      <c r="Y23" s="15">
        <f t="shared" si="46"/>
        <v>35</v>
      </c>
      <c r="Z23" s="17">
        <v>0</v>
      </c>
      <c r="AA23" s="17">
        <v>0</v>
      </c>
      <c r="AB23" s="17">
        <v>35</v>
      </c>
      <c r="AC23" s="17">
        <v>0</v>
      </c>
      <c r="AD23" s="15">
        <v>36.4</v>
      </c>
      <c r="AE23" s="17">
        <v>0</v>
      </c>
      <c r="AF23" s="17">
        <v>0</v>
      </c>
      <c r="AG23" s="17">
        <v>36.4</v>
      </c>
      <c r="AH23" s="17">
        <v>0</v>
      </c>
      <c r="AI23" s="54">
        <v>0</v>
      </c>
      <c r="AJ23" s="54"/>
      <c r="AK23" s="54">
        <v>0</v>
      </c>
      <c r="AL23" s="54">
        <v>0</v>
      </c>
      <c r="AM23" s="54">
        <v>0</v>
      </c>
      <c r="AN23" s="15">
        <v>37.9</v>
      </c>
      <c r="AO23" s="17">
        <v>0</v>
      </c>
      <c r="AP23" s="17">
        <v>0</v>
      </c>
      <c r="AQ23" s="17">
        <v>37.9</v>
      </c>
      <c r="AR23" s="17">
        <v>0</v>
      </c>
      <c r="AS23" s="15">
        <v>37.9</v>
      </c>
      <c r="AT23" s="17">
        <v>0</v>
      </c>
      <c r="AU23" s="17">
        <v>0</v>
      </c>
      <c r="AV23" s="17">
        <v>37.9</v>
      </c>
      <c r="AW23" s="17">
        <v>0</v>
      </c>
      <c r="AX23" s="15">
        <v>37.9</v>
      </c>
      <c r="AY23" s="17">
        <v>0</v>
      </c>
      <c r="AZ23" s="17">
        <v>0</v>
      </c>
      <c r="BA23" s="17">
        <v>37.9</v>
      </c>
      <c r="BB23" s="17">
        <v>0</v>
      </c>
      <c r="BC23" s="15">
        <v>37.9</v>
      </c>
      <c r="BD23" s="17">
        <v>0</v>
      </c>
      <c r="BE23" s="17">
        <v>0</v>
      </c>
      <c r="BF23" s="17">
        <v>37.9</v>
      </c>
      <c r="BG23" s="17">
        <v>0</v>
      </c>
      <c r="BH23" s="15">
        <v>37.9</v>
      </c>
      <c r="BI23" s="17">
        <v>0</v>
      </c>
      <c r="BJ23" s="17">
        <v>0</v>
      </c>
      <c r="BK23" s="17">
        <v>37.9</v>
      </c>
      <c r="BL23" s="17">
        <v>0</v>
      </c>
      <c r="BM23" s="15">
        <v>37.9</v>
      </c>
      <c r="BN23" s="17">
        <v>0</v>
      </c>
      <c r="BO23" s="17">
        <v>0</v>
      </c>
      <c r="BP23" s="17">
        <v>37.9</v>
      </c>
      <c r="BQ23" s="17">
        <v>0</v>
      </c>
      <c r="BR23" s="15">
        <v>37.9</v>
      </c>
      <c r="BS23" s="17">
        <v>0</v>
      </c>
      <c r="BT23" s="17">
        <v>0</v>
      </c>
      <c r="BU23" s="17">
        <v>37.9</v>
      </c>
      <c r="BV23" s="17">
        <v>0</v>
      </c>
    </row>
    <row r="24" spans="1:74" s="8" customFormat="1" ht="66" outlineLevel="2" x14ac:dyDescent="0.25">
      <c r="A24" s="20" t="s">
        <v>107</v>
      </c>
      <c r="B24" s="11" t="s">
        <v>201</v>
      </c>
      <c r="C24" s="10" t="s">
        <v>185</v>
      </c>
      <c r="D24" s="65" t="s">
        <v>190</v>
      </c>
      <c r="E24" s="15">
        <f t="shared" si="37"/>
        <v>288.69999999999993</v>
      </c>
      <c r="F24" s="17">
        <f t="shared" si="38"/>
        <v>0</v>
      </c>
      <c r="G24" s="17">
        <f t="shared" si="39"/>
        <v>0</v>
      </c>
      <c r="H24" s="17">
        <f t="shared" si="40"/>
        <v>288.69999999999993</v>
      </c>
      <c r="I24" s="17">
        <f t="shared" si="41"/>
        <v>0</v>
      </c>
      <c r="J24" s="15">
        <v>20.8</v>
      </c>
      <c r="K24" s="17">
        <v>0</v>
      </c>
      <c r="L24" s="17">
        <v>0</v>
      </c>
      <c r="M24" s="17">
        <v>20.8</v>
      </c>
      <c r="N24" s="17">
        <v>0</v>
      </c>
      <c r="O24" s="15">
        <v>21.6</v>
      </c>
      <c r="P24" s="17">
        <v>0</v>
      </c>
      <c r="Q24" s="17">
        <v>0</v>
      </c>
      <c r="R24" s="17">
        <v>21.6</v>
      </c>
      <c r="S24" s="17">
        <v>0</v>
      </c>
      <c r="T24" s="15">
        <f t="shared" si="45"/>
        <v>22.4</v>
      </c>
      <c r="U24" s="17">
        <v>0</v>
      </c>
      <c r="V24" s="17">
        <v>0</v>
      </c>
      <c r="W24" s="17">
        <v>22.4</v>
      </c>
      <c r="X24" s="17">
        <v>0</v>
      </c>
      <c r="Y24" s="15">
        <f t="shared" si="46"/>
        <v>23.3</v>
      </c>
      <c r="Z24" s="17">
        <v>0</v>
      </c>
      <c r="AA24" s="17">
        <v>0</v>
      </c>
      <c r="AB24" s="17">
        <v>23.3</v>
      </c>
      <c r="AC24" s="17">
        <v>0</v>
      </c>
      <c r="AD24" s="15">
        <v>24.2</v>
      </c>
      <c r="AE24" s="17">
        <v>0</v>
      </c>
      <c r="AF24" s="17">
        <v>0</v>
      </c>
      <c r="AG24" s="17">
        <v>24.2</v>
      </c>
      <c r="AH24" s="17">
        <v>0</v>
      </c>
      <c r="AI24" s="54">
        <v>0</v>
      </c>
      <c r="AJ24" s="54"/>
      <c r="AK24" s="54">
        <v>0</v>
      </c>
      <c r="AL24" s="54">
        <v>0</v>
      </c>
      <c r="AM24" s="54">
        <v>0</v>
      </c>
      <c r="AN24" s="15">
        <v>25.2</v>
      </c>
      <c r="AO24" s="17">
        <v>0</v>
      </c>
      <c r="AP24" s="17">
        <v>0</v>
      </c>
      <c r="AQ24" s="17">
        <v>25.2</v>
      </c>
      <c r="AR24" s="17">
        <v>0</v>
      </c>
      <c r="AS24" s="15">
        <v>25.2</v>
      </c>
      <c r="AT24" s="17">
        <v>0</v>
      </c>
      <c r="AU24" s="17">
        <v>0</v>
      </c>
      <c r="AV24" s="17">
        <v>25.2</v>
      </c>
      <c r="AW24" s="17">
        <v>0</v>
      </c>
      <c r="AX24" s="15">
        <v>25.2</v>
      </c>
      <c r="AY24" s="17">
        <v>0</v>
      </c>
      <c r="AZ24" s="17">
        <v>0</v>
      </c>
      <c r="BA24" s="17">
        <v>25.2</v>
      </c>
      <c r="BB24" s="17">
        <v>0</v>
      </c>
      <c r="BC24" s="15">
        <v>25.2</v>
      </c>
      <c r="BD24" s="17">
        <v>0</v>
      </c>
      <c r="BE24" s="17">
        <v>0</v>
      </c>
      <c r="BF24" s="17">
        <v>25.2</v>
      </c>
      <c r="BG24" s="17">
        <v>0</v>
      </c>
      <c r="BH24" s="15">
        <v>25.2</v>
      </c>
      <c r="BI24" s="17">
        <v>0</v>
      </c>
      <c r="BJ24" s="17">
        <v>0</v>
      </c>
      <c r="BK24" s="17">
        <v>25.2</v>
      </c>
      <c r="BL24" s="17">
        <v>0</v>
      </c>
      <c r="BM24" s="15">
        <v>25.2</v>
      </c>
      <c r="BN24" s="17">
        <v>0</v>
      </c>
      <c r="BO24" s="17">
        <v>0</v>
      </c>
      <c r="BP24" s="17">
        <v>25.2</v>
      </c>
      <c r="BQ24" s="17">
        <v>0</v>
      </c>
      <c r="BR24" s="15">
        <v>25.2</v>
      </c>
      <c r="BS24" s="17">
        <v>0</v>
      </c>
      <c r="BT24" s="17">
        <v>0</v>
      </c>
      <c r="BU24" s="17">
        <v>25.2</v>
      </c>
      <c r="BV24" s="17">
        <v>0</v>
      </c>
    </row>
    <row r="25" spans="1:74" s="8" customFormat="1" ht="66" outlineLevel="2" x14ac:dyDescent="0.25">
      <c r="A25" s="20" t="s">
        <v>108</v>
      </c>
      <c r="B25" s="11" t="s">
        <v>202</v>
      </c>
      <c r="C25" s="10" t="s">
        <v>185</v>
      </c>
      <c r="D25" s="65" t="s">
        <v>190</v>
      </c>
      <c r="E25" s="15">
        <f t="shared" si="37"/>
        <v>165.49999999999997</v>
      </c>
      <c r="F25" s="17">
        <f t="shared" si="38"/>
        <v>0</v>
      </c>
      <c r="G25" s="17">
        <f t="shared" si="39"/>
        <v>0</v>
      </c>
      <c r="H25" s="17">
        <f t="shared" si="40"/>
        <v>165.49999999999997</v>
      </c>
      <c r="I25" s="17">
        <f t="shared" si="41"/>
        <v>0</v>
      </c>
      <c r="J25" s="15">
        <f t="shared" si="42"/>
        <v>20.8</v>
      </c>
      <c r="K25" s="17">
        <v>0</v>
      </c>
      <c r="L25" s="17">
        <v>0</v>
      </c>
      <c r="M25" s="17">
        <f>ROUND(20*1.042,1)</f>
        <v>20.8</v>
      </c>
      <c r="N25" s="17">
        <v>0</v>
      </c>
      <c r="O25" s="15">
        <v>21.6</v>
      </c>
      <c r="P25" s="17">
        <v>0</v>
      </c>
      <c r="Q25" s="17">
        <v>0</v>
      </c>
      <c r="R25" s="17">
        <v>21.6</v>
      </c>
      <c r="S25" s="17">
        <v>0</v>
      </c>
      <c r="T25" s="15">
        <f t="shared" si="45"/>
        <v>11.2</v>
      </c>
      <c r="U25" s="17">
        <v>0</v>
      </c>
      <c r="V25" s="17">
        <v>0</v>
      </c>
      <c r="W25" s="17">
        <v>11.2</v>
      </c>
      <c r="X25" s="17">
        <v>0</v>
      </c>
      <c r="Y25" s="15">
        <f t="shared" si="46"/>
        <v>11.6</v>
      </c>
      <c r="Z25" s="17">
        <v>0</v>
      </c>
      <c r="AA25" s="17">
        <v>0</v>
      </c>
      <c r="AB25" s="17">
        <v>11.6</v>
      </c>
      <c r="AC25" s="17">
        <v>0</v>
      </c>
      <c r="AD25" s="15">
        <v>12.1</v>
      </c>
      <c r="AE25" s="17">
        <v>0</v>
      </c>
      <c r="AF25" s="17">
        <v>0</v>
      </c>
      <c r="AG25" s="17">
        <v>12.1</v>
      </c>
      <c r="AH25" s="17">
        <v>0</v>
      </c>
      <c r="AI25" s="54">
        <v>0</v>
      </c>
      <c r="AJ25" s="54"/>
      <c r="AK25" s="54">
        <v>0</v>
      </c>
      <c r="AL25" s="54">
        <v>0</v>
      </c>
      <c r="AM25" s="54">
        <v>0</v>
      </c>
      <c r="AN25" s="15">
        <v>12.6</v>
      </c>
      <c r="AO25" s="17">
        <v>0</v>
      </c>
      <c r="AP25" s="17">
        <v>0</v>
      </c>
      <c r="AQ25" s="17">
        <v>12.6</v>
      </c>
      <c r="AR25" s="17">
        <v>0</v>
      </c>
      <c r="AS25" s="15">
        <v>12.6</v>
      </c>
      <c r="AT25" s="17">
        <v>0</v>
      </c>
      <c r="AU25" s="17">
        <v>0</v>
      </c>
      <c r="AV25" s="17">
        <v>12.6</v>
      </c>
      <c r="AW25" s="17">
        <v>0</v>
      </c>
      <c r="AX25" s="15">
        <v>12.6</v>
      </c>
      <c r="AY25" s="17">
        <v>0</v>
      </c>
      <c r="AZ25" s="17">
        <v>0</v>
      </c>
      <c r="BA25" s="17">
        <v>12.6</v>
      </c>
      <c r="BB25" s="17">
        <v>0</v>
      </c>
      <c r="BC25" s="15">
        <v>12.6</v>
      </c>
      <c r="BD25" s="17">
        <v>0</v>
      </c>
      <c r="BE25" s="17">
        <v>0</v>
      </c>
      <c r="BF25" s="17">
        <v>12.6</v>
      </c>
      <c r="BG25" s="17">
        <v>0</v>
      </c>
      <c r="BH25" s="15">
        <v>12.6</v>
      </c>
      <c r="BI25" s="17">
        <v>0</v>
      </c>
      <c r="BJ25" s="17">
        <v>0</v>
      </c>
      <c r="BK25" s="17">
        <v>12.6</v>
      </c>
      <c r="BL25" s="17">
        <v>0</v>
      </c>
      <c r="BM25" s="15">
        <v>12.6</v>
      </c>
      <c r="BN25" s="17">
        <v>0</v>
      </c>
      <c r="BO25" s="17">
        <v>0</v>
      </c>
      <c r="BP25" s="17">
        <v>12.6</v>
      </c>
      <c r="BQ25" s="17">
        <v>0</v>
      </c>
      <c r="BR25" s="15">
        <v>12.6</v>
      </c>
      <c r="BS25" s="17">
        <v>0</v>
      </c>
      <c r="BT25" s="17">
        <v>0</v>
      </c>
      <c r="BU25" s="17">
        <v>12.6</v>
      </c>
      <c r="BV25" s="17">
        <v>0</v>
      </c>
    </row>
    <row r="26" spans="1:74" s="8" customFormat="1" ht="66" outlineLevel="2" x14ac:dyDescent="0.25">
      <c r="A26" s="20" t="s">
        <v>109</v>
      </c>
      <c r="B26" s="11" t="s">
        <v>203</v>
      </c>
      <c r="C26" s="10" t="s">
        <v>185</v>
      </c>
      <c r="D26" s="65" t="s">
        <v>190</v>
      </c>
      <c r="E26" s="15">
        <f t="shared" si="37"/>
        <v>144.29999999999998</v>
      </c>
      <c r="F26" s="17">
        <f t="shared" si="38"/>
        <v>0</v>
      </c>
      <c r="G26" s="17">
        <f t="shared" si="39"/>
        <v>0</v>
      </c>
      <c r="H26" s="17">
        <f t="shared" si="40"/>
        <v>144.29999999999998</v>
      </c>
      <c r="I26" s="17">
        <f t="shared" si="41"/>
        <v>0</v>
      </c>
      <c r="J26" s="15">
        <f t="shared" si="42"/>
        <v>10.4</v>
      </c>
      <c r="K26" s="17">
        <v>0</v>
      </c>
      <c r="L26" s="17">
        <v>0</v>
      </c>
      <c r="M26" s="17">
        <f>ROUND(10*1.042,1)</f>
        <v>10.4</v>
      </c>
      <c r="N26" s="17">
        <v>0</v>
      </c>
      <c r="O26" s="15">
        <f t="shared" si="43"/>
        <v>10.8</v>
      </c>
      <c r="P26" s="17">
        <v>0</v>
      </c>
      <c r="Q26" s="17">
        <v>0</v>
      </c>
      <c r="R26" s="17">
        <f t="shared" si="44"/>
        <v>10.8</v>
      </c>
      <c r="S26" s="17">
        <v>0</v>
      </c>
      <c r="T26" s="15">
        <f t="shared" si="45"/>
        <v>11.2</v>
      </c>
      <c r="U26" s="17">
        <v>0</v>
      </c>
      <c r="V26" s="17">
        <v>0</v>
      </c>
      <c r="W26" s="17">
        <v>11.2</v>
      </c>
      <c r="X26" s="17">
        <v>0</v>
      </c>
      <c r="Y26" s="15">
        <f t="shared" si="46"/>
        <v>11.6</v>
      </c>
      <c r="Z26" s="17">
        <v>0</v>
      </c>
      <c r="AA26" s="17">
        <v>0</v>
      </c>
      <c r="AB26" s="17">
        <v>11.6</v>
      </c>
      <c r="AC26" s="17">
        <v>0</v>
      </c>
      <c r="AD26" s="15">
        <f t="shared" si="47"/>
        <v>12.1</v>
      </c>
      <c r="AE26" s="17">
        <v>0</v>
      </c>
      <c r="AF26" s="17">
        <v>0</v>
      </c>
      <c r="AG26" s="17">
        <v>12.1</v>
      </c>
      <c r="AH26" s="17">
        <v>0</v>
      </c>
      <c r="AI26" s="63">
        <f t="shared" ref="AI26:AI63" si="52">SUM(AJ26:AM26)</f>
        <v>0</v>
      </c>
      <c r="AJ26" s="54"/>
      <c r="AK26" s="54">
        <v>0</v>
      </c>
      <c r="AL26" s="54">
        <v>0</v>
      </c>
      <c r="AM26" s="54">
        <v>0</v>
      </c>
      <c r="AN26" s="15">
        <f t="shared" ref="AN26" si="53">AO26+AP26+AQ26+AR26</f>
        <v>12.6</v>
      </c>
      <c r="AO26" s="17">
        <v>0</v>
      </c>
      <c r="AP26" s="17">
        <v>0</v>
      </c>
      <c r="AQ26" s="17">
        <v>12.6</v>
      </c>
      <c r="AR26" s="17">
        <v>0</v>
      </c>
      <c r="AS26" s="15">
        <v>12.6</v>
      </c>
      <c r="AT26" s="17">
        <v>0</v>
      </c>
      <c r="AU26" s="17">
        <v>0</v>
      </c>
      <c r="AV26" s="17">
        <v>12.6</v>
      </c>
      <c r="AW26" s="17">
        <v>0</v>
      </c>
      <c r="AX26" s="15">
        <v>12.6</v>
      </c>
      <c r="AY26" s="17">
        <v>0</v>
      </c>
      <c r="AZ26" s="17">
        <v>0</v>
      </c>
      <c r="BA26" s="17">
        <v>12.6</v>
      </c>
      <c r="BB26" s="17">
        <v>0</v>
      </c>
      <c r="BC26" s="15">
        <v>12.6</v>
      </c>
      <c r="BD26" s="17">
        <v>0</v>
      </c>
      <c r="BE26" s="17">
        <v>0</v>
      </c>
      <c r="BF26" s="17">
        <v>12.6</v>
      </c>
      <c r="BG26" s="17">
        <v>0</v>
      </c>
      <c r="BH26" s="15">
        <v>12.6</v>
      </c>
      <c r="BI26" s="17">
        <v>0</v>
      </c>
      <c r="BJ26" s="17">
        <v>0</v>
      </c>
      <c r="BK26" s="17">
        <v>12.6</v>
      </c>
      <c r="BL26" s="17">
        <v>0</v>
      </c>
      <c r="BM26" s="15">
        <v>12.6</v>
      </c>
      <c r="BN26" s="17">
        <v>0</v>
      </c>
      <c r="BO26" s="17">
        <v>0</v>
      </c>
      <c r="BP26" s="17">
        <v>12.6</v>
      </c>
      <c r="BQ26" s="17">
        <v>0</v>
      </c>
      <c r="BR26" s="15">
        <v>12.6</v>
      </c>
      <c r="BS26" s="17">
        <v>0</v>
      </c>
      <c r="BT26" s="17">
        <v>0</v>
      </c>
      <c r="BU26" s="17">
        <v>12.6</v>
      </c>
      <c r="BV26" s="17">
        <v>0</v>
      </c>
    </row>
    <row r="27" spans="1:74" s="8" customFormat="1" ht="66" outlineLevel="2" x14ac:dyDescent="0.25">
      <c r="A27" s="20" t="s">
        <v>110</v>
      </c>
      <c r="B27" s="11" t="s">
        <v>204</v>
      </c>
      <c r="C27" s="10" t="s">
        <v>185</v>
      </c>
      <c r="D27" s="65" t="s">
        <v>190</v>
      </c>
      <c r="E27" s="15">
        <f t="shared" si="37"/>
        <v>288.69999999999993</v>
      </c>
      <c r="F27" s="17">
        <f t="shared" si="38"/>
        <v>0</v>
      </c>
      <c r="G27" s="17">
        <f t="shared" si="39"/>
        <v>0</v>
      </c>
      <c r="H27" s="17">
        <f t="shared" si="40"/>
        <v>288.69999999999993</v>
      </c>
      <c r="I27" s="17">
        <f t="shared" si="41"/>
        <v>0</v>
      </c>
      <c r="J27" s="15">
        <f t="shared" si="42"/>
        <v>20.8</v>
      </c>
      <c r="K27" s="17">
        <v>0</v>
      </c>
      <c r="L27" s="17">
        <v>0</v>
      </c>
      <c r="M27" s="17">
        <f>ROUND(20*1.042,1)</f>
        <v>20.8</v>
      </c>
      <c r="N27" s="17">
        <v>0</v>
      </c>
      <c r="O27" s="15">
        <v>21.6</v>
      </c>
      <c r="P27" s="17">
        <v>0</v>
      </c>
      <c r="Q27" s="17">
        <v>0</v>
      </c>
      <c r="R27" s="17">
        <v>21.6</v>
      </c>
      <c r="S27" s="17">
        <v>0</v>
      </c>
      <c r="T27" s="15">
        <f t="shared" si="45"/>
        <v>22.4</v>
      </c>
      <c r="U27" s="17">
        <v>0</v>
      </c>
      <c r="V27" s="17">
        <v>0</v>
      </c>
      <c r="W27" s="17">
        <v>22.4</v>
      </c>
      <c r="X27" s="17">
        <v>0</v>
      </c>
      <c r="Y27" s="15">
        <f t="shared" si="46"/>
        <v>23.3</v>
      </c>
      <c r="Z27" s="17">
        <v>0</v>
      </c>
      <c r="AA27" s="17">
        <v>0</v>
      </c>
      <c r="AB27" s="17">
        <v>23.3</v>
      </c>
      <c r="AC27" s="17">
        <v>0</v>
      </c>
      <c r="AD27" s="15">
        <v>24.2</v>
      </c>
      <c r="AE27" s="17">
        <v>0</v>
      </c>
      <c r="AF27" s="17">
        <v>0</v>
      </c>
      <c r="AG27" s="17">
        <v>24.2</v>
      </c>
      <c r="AH27" s="17">
        <v>0</v>
      </c>
      <c r="AI27" s="63">
        <f t="shared" si="52"/>
        <v>0</v>
      </c>
      <c r="AJ27" s="54"/>
      <c r="AK27" s="54">
        <v>0</v>
      </c>
      <c r="AL27" s="54">
        <v>0</v>
      </c>
      <c r="AM27" s="54">
        <v>0</v>
      </c>
      <c r="AN27" s="15">
        <v>25.2</v>
      </c>
      <c r="AO27" s="17">
        <v>0</v>
      </c>
      <c r="AP27" s="17">
        <v>0</v>
      </c>
      <c r="AQ27" s="17">
        <v>25.2</v>
      </c>
      <c r="AR27" s="17">
        <v>0</v>
      </c>
      <c r="AS27" s="15">
        <v>25.2</v>
      </c>
      <c r="AT27" s="17">
        <v>0</v>
      </c>
      <c r="AU27" s="17">
        <v>0</v>
      </c>
      <c r="AV27" s="17">
        <v>25.2</v>
      </c>
      <c r="AW27" s="17">
        <v>0</v>
      </c>
      <c r="AX27" s="15">
        <v>25.2</v>
      </c>
      <c r="AY27" s="17">
        <v>0</v>
      </c>
      <c r="AZ27" s="17">
        <v>0</v>
      </c>
      <c r="BA27" s="17">
        <v>25.2</v>
      </c>
      <c r="BB27" s="17">
        <v>0</v>
      </c>
      <c r="BC27" s="15">
        <v>25.2</v>
      </c>
      <c r="BD27" s="17">
        <v>0</v>
      </c>
      <c r="BE27" s="17">
        <v>0</v>
      </c>
      <c r="BF27" s="17">
        <v>25.2</v>
      </c>
      <c r="BG27" s="17">
        <v>0</v>
      </c>
      <c r="BH27" s="15">
        <v>25.2</v>
      </c>
      <c r="BI27" s="17">
        <v>0</v>
      </c>
      <c r="BJ27" s="17">
        <v>0</v>
      </c>
      <c r="BK27" s="17">
        <v>25.2</v>
      </c>
      <c r="BL27" s="17">
        <v>0</v>
      </c>
      <c r="BM27" s="15">
        <v>25.2</v>
      </c>
      <c r="BN27" s="17">
        <v>0</v>
      </c>
      <c r="BO27" s="17">
        <v>0</v>
      </c>
      <c r="BP27" s="17">
        <v>25.2</v>
      </c>
      <c r="BQ27" s="17">
        <v>0</v>
      </c>
      <c r="BR27" s="15">
        <v>25.2</v>
      </c>
      <c r="BS27" s="17">
        <v>0</v>
      </c>
      <c r="BT27" s="17">
        <v>0</v>
      </c>
      <c r="BU27" s="17">
        <v>25.2</v>
      </c>
      <c r="BV27" s="17">
        <v>0</v>
      </c>
    </row>
    <row r="28" spans="1:74" s="8" customFormat="1" ht="66" outlineLevel="2" x14ac:dyDescent="0.25">
      <c r="A28" s="20" t="s">
        <v>111</v>
      </c>
      <c r="B28" s="11" t="s">
        <v>205</v>
      </c>
      <c r="C28" s="10" t="s">
        <v>185</v>
      </c>
      <c r="D28" s="65" t="s">
        <v>190</v>
      </c>
      <c r="E28" s="15">
        <f t="shared" si="37"/>
        <v>288.69999999999993</v>
      </c>
      <c r="F28" s="17">
        <f t="shared" si="38"/>
        <v>0</v>
      </c>
      <c r="G28" s="17">
        <f t="shared" si="39"/>
        <v>0</v>
      </c>
      <c r="H28" s="17">
        <f t="shared" si="40"/>
        <v>288.69999999999993</v>
      </c>
      <c r="I28" s="17">
        <f t="shared" si="41"/>
        <v>0</v>
      </c>
      <c r="J28" s="15">
        <f t="shared" si="42"/>
        <v>20.8</v>
      </c>
      <c r="K28" s="17">
        <v>0</v>
      </c>
      <c r="L28" s="17">
        <v>0</v>
      </c>
      <c r="M28" s="17">
        <f>ROUND(20*1.042,1)</f>
        <v>20.8</v>
      </c>
      <c r="N28" s="17">
        <v>0</v>
      </c>
      <c r="O28" s="15">
        <v>21.6</v>
      </c>
      <c r="P28" s="17">
        <v>0</v>
      </c>
      <c r="Q28" s="17">
        <v>0</v>
      </c>
      <c r="R28" s="17">
        <v>21.6</v>
      </c>
      <c r="S28" s="17">
        <v>0</v>
      </c>
      <c r="T28" s="15">
        <f t="shared" si="45"/>
        <v>22.4</v>
      </c>
      <c r="U28" s="17">
        <v>0</v>
      </c>
      <c r="V28" s="17">
        <v>0</v>
      </c>
      <c r="W28" s="17">
        <v>22.4</v>
      </c>
      <c r="X28" s="17">
        <v>0</v>
      </c>
      <c r="Y28" s="15">
        <f t="shared" si="46"/>
        <v>23.3</v>
      </c>
      <c r="Z28" s="17">
        <v>0</v>
      </c>
      <c r="AA28" s="17">
        <v>0</v>
      </c>
      <c r="AB28" s="17">
        <v>23.3</v>
      </c>
      <c r="AC28" s="17">
        <v>0</v>
      </c>
      <c r="AD28" s="15">
        <v>24.2</v>
      </c>
      <c r="AE28" s="17">
        <v>0</v>
      </c>
      <c r="AF28" s="17">
        <v>0</v>
      </c>
      <c r="AG28" s="17">
        <v>24.2</v>
      </c>
      <c r="AH28" s="17">
        <v>0</v>
      </c>
      <c r="AI28" s="63">
        <f t="shared" si="52"/>
        <v>0</v>
      </c>
      <c r="AJ28" s="54"/>
      <c r="AK28" s="54">
        <v>0</v>
      </c>
      <c r="AL28" s="54">
        <v>0</v>
      </c>
      <c r="AM28" s="54">
        <v>0</v>
      </c>
      <c r="AN28" s="15">
        <v>25.2</v>
      </c>
      <c r="AO28" s="17">
        <v>0</v>
      </c>
      <c r="AP28" s="17">
        <v>0</v>
      </c>
      <c r="AQ28" s="17">
        <v>25.2</v>
      </c>
      <c r="AR28" s="17">
        <v>0</v>
      </c>
      <c r="AS28" s="15">
        <v>25.2</v>
      </c>
      <c r="AT28" s="17">
        <v>0</v>
      </c>
      <c r="AU28" s="17">
        <v>0</v>
      </c>
      <c r="AV28" s="17">
        <v>25.2</v>
      </c>
      <c r="AW28" s="17">
        <v>0</v>
      </c>
      <c r="AX28" s="15">
        <v>25.2</v>
      </c>
      <c r="AY28" s="17">
        <v>0</v>
      </c>
      <c r="AZ28" s="17">
        <v>0</v>
      </c>
      <c r="BA28" s="17">
        <v>25.2</v>
      </c>
      <c r="BB28" s="17">
        <v>0</v>
      </c>
      <c r="BC28" s="15">
        <v>25.2</v>
      </c>
      <c r="BD28" s="17">
        <v>0</v>
      </c>
      <c r="BE28" s="17">
        <v>0</v>
      </c>
      <c r="BF28" s="17">
        <v>25.2</v>
      </c>
      <c r="BG28" s="17">
        <v>0</v>
      </c>
      <c r="BH28" s="15">
        <v>25.2</v>
      </c>
      <c r="BI28" s="17">
        <v>0</v>
      </c>
      <c r="BJ28" s="17">
        <v>0</v>
      </c>
      <c r="BK28" s="17">
        <v>25.2</v>
      </c>
      <c r="BL28" s="17">
        <v>0</v>
      </c>
      <c r="BM28" s="15">
        <v>25.2</v>
      </c>
      <c r="BN28" s="17">
        <v>0</v>
      </c>
      <c r="BO28" s="17">
        <v>0</v>
      </c>
      <c r="BP28" s="17">
        <v>25.2</v>
      </c>
      <c r="BQ28" s="17">
        <v>0</v>
      </c>
      <c r="BR28" s="15">
        <v>25.2</v>
      </c>
      <c r="BS28" s="17">
        <v>0</v>
      </c>
      <c r="BT28" s="17">
        <v>0</v>
      </c>
      <c r="BU28" s="17">
        <v>25.2</v>
      </c>
      <c r="BV28" s="17">
        <v>0</v>
      </c>
    </row>
    <row r="29" spans="1:74" s="8" customFormat="1" ht="66" outlineLevel="2" x14ac:dyDescent="0.25">
      <c r="A29" s="20" t="s">
        <v>112</v>
      </c>
      <c r="B29" s="12" t="s">
        <v>206</v>
      </c>
      <c r="C29" s="10" t="s">
        <v>185</v>
      </c>
      <c r="D29" s="65" t="s">
        <v>190</v>
      </c>
      <c r="E29" s="15">
        <f t="shared" si="37"/>
        <v>144.29999999999998</v>
      </c>
      <c r="F29" s="17">
        <f t="shared" si="38"/>
        <v>0</v>
      </c>
      <c r="G29" s="17">
        <f t="shared" si="39"/>
        <v>0</v>
      </c>
      <c r="H29" s="17">
        <f t="shared" si="40"/>
        <v>144.29999999999998</v>
      </c>
      <c r="I29" s="17">
        <f t="shared" si="41"/>
        <v>0</v>
      </c>
      <c r="J29" s="15">
        <f t="shared" si="42"/>
        <v>10.4</v>
      </c>
      <c r="K29" s="17">
        <v>0</v>
      </c>
      <c r="L29" s="17">
        <v>0</v>
      </c>
      <c r="M29" s="17">
        <f>ROUND(10*1.042,1)</f>
        <v>10.4</v>
      </c>
      <c r="N29" s="17">
        <v>0</v>
      </c>
      <c r="O29" s="15">
        <f t="shared" si="43"/>
        <v>10.8</v>
      </c>
      <c r="P29" s="17">
        <v>0</v>
      </c>
      <c r="Q29" s="17">
        <v>0</v>
      </c>
      <c r="R29" s="17">
        <f t="shared" si="44"/>
        <v>10.8</v>
      </c>
      <c r="S29" s="17">
        <v>0</v>
      </c>
      <c r="T29" s="15">
        <f t="shared" si="45"/>
        <v>11.2</v>
      </c>
      <c r="U29" s="17">
        <v>0</v>
      </c>
      <c r="V29" s="17">
        <v>0</v>
      </c>
      <c r="W29" s="17">
        <v>11.2</v>
      </c>
      <c r="X29" s="17">
        <v>0</v>
      </c>
      <c r="Y29" s="15">
        <f t="shared" si="46"/>
        <v>11.6</v>
      </c>
      <c r="Z29" s="17">
        <v>0</v>
      </c>
      <c r="AA29" s="17">
        <v>0</v>
      </c>
      <c r="AB29" s="17">
        <v>11.6</v>
      </c>
      <c r="AC29" s="17">
        <v>0</v>
      </c>
      <c r="AD29" s="15">
        <f t="shared" si="47"/>
        <v>12.1</v>
      </c>
      <c r="AE29" s="17">
        <v>0</v>
      </c>
      <c r="AF29" s="17">
        <v>0</v>
      </c>
      <c r="AG29" s="17">
        <v>12.1</v>
      </c>
      <c r="AH29" s="17">
        <v>0</v>
      </c>
      <c r="AI29" s="63">
        <f t="shared" si="52"/>
        <v>0</v>
      </c>
      <c r="AJ29" s="54"/>
      <c r="AK29" s="54">
        <v>0</v>
      </c>
      <c r="AL29" s="54">
        <v>0</v>
      </c>
      <c r="AM29" s="54">
        <v>0</v>
      </c>
      <c r="AN29" s="15">
        <f t="shared" ref="AN29:AN30" si="54">AO29+AP29+AQ29+AR29</f>
        <v>12.6</v>
      </c>
      <c r="AO29" s="17">
        <v>0</v>
      </c>
      <c r="AP29" s="17">
        <v>0</v>
      </c>
      <c r="AQ29" s="17">
        <v>12.6</v>
      </c>
      <c r="AR29" s="17">
        <v>0</v>
      </c>
      <c r="AS29" s="15">
        <v>12.6</v>
      </c>
      <c r="AT29" s="17">
        <v>0</v>
      </c>
      <c r="AU29" s="17">
        <v>0</v>
      </c>
      <c r="AV29" s="17">
        <v>12.6</v>
      </c>
      <c r="AW29" s="17">
        <v>0</v>
      </c>
      <c r="AX29" s="15">
        <v>12.6</v>
      </c>
      <c r="AY29" s="17">
        <v>0</v>
      </c>
      <c r="AZ29" s="17">
        <v>0</v>
      </c>
      <c r="BA29" s="17">
        <v>12.6</v>
      </c>
      <c r="BB29" s="17">
        <v>0</v>
      </c>
      <c r="BC29" s="15">
        <v>12.6</v>
      </c>
      <c r="BD29" s="17">
        <v>0</v>
      </c>
      <c r="BE29" s="17">
        <v>0</v>
      </c>
      <c r="BF29" s="17">
        <v>12.6</v>
      </c>
      <c r="BG29" s="17">
        <v>0</v>
      </c>
      <c r="BH29" s="15">
        <v>12.6</v>
      </c>
      <c r="BI29" s="17">
        <v>0</v>
      </c>
      <c r="BJ29" s="17">
        <v>0</v>
      </c>
      <c r="BK29" s="17">
        <v>12.6</v>
      </c>
      <c r="BL29" s="17">
        <v>0</v>
      </c>
      <c r="BM29" s="15">
        <v>12.6</v>
      </c>
      <c r="BN29" s="17">
        <v>0</v>
      </c>
      <c r="BO29" s="17">
        <v>0</v>
      </c>
      <c r="BP29" s="17">
        <v>12.6</v>
      </c>
      <c r="BQ29" s="17">
        <v>0</v>
      </c>
      <c r="BR29" s="15">
        <v>12.6</v>
      </c>
      <c r="BS29" s="17">
        <v>0</v>
      </c>
      <c r="BT29" s="17">
        <v>0</v>
      </c>
      <c r="BU29" s="17">
        <v>12.6</v>
      </c>
      <c r="BV29" s="17">
        <v>0</v>
      </c>
    </row>
    <row r="30" spans="1:74" s="8" customFormat="1" ht="66" outlineLevel="2" x14ac:dyDescent="0.25">
      <c r="A30" s="20" t="s">
        <v>113</v>
      </c>
      <c r="B30" s="12" t="s">
        <v>28</v>
      </c>
      <c r="C30" s="10" t="s">
        <v>185</v>
      </c>
      <c r="D30" s="65" t="s">
        <v>190</v>
      </c>
      <c r="E30" s="15">
        <f t="shared" si="37"/>
        <v>144.29999999999998</v>
      </c>
      <c r="F30" s="17">
        <f t="shared" si="38"/>
        <v>0</v>
      </c>
      <c r="G30" s="17">
        <f t="shared" si="39"/>
        <v>0</v>
      </c>
      <c r="H30" s="17">
        <f t="shared" si="40"/>
        <v>144.29999999999998</v>
      </c>
      <c r="I30" s="17">
        <f t="shared" si="41"/>
        <v>0</v>
      </c>
      <c r="J30" s="15">
        <f>K30+L30+M30+N30</f>
        <v>10.4</v>
      </c>
      <c r="K30" s="17">
        <v>0</v>
      </c>
      <c r="L30" s="17">
        <v>0</v>
      </c>
      <c r="M30" s="17">
        <f>ROUND(10*1.042,1)</f>
        <v>10.4</v>
      </c>
      <c r="N30" s="17">
        <v>0</v>
      </c>
      <c r="O30" s="15">
        <f t="shared" si="43"/>
        <v>10.8</v>
      </c>
      <c r="P30" s="17">
        <v>0</v>
      </c>
      <c r="Q30" s="17">
        <v>0</v>
      </c>
      <c r="R30" s="17">
        <f t="shared" si="44"/>
        <v>10.8</v>
      </c>
      <c r="S30" s="17">
        <v>0</v>
      </c>
      <c r="T30" s="15">
        <f t="shared" si="45"/>
        <v>11.2</v>
      </c>
      <c r="U30" s="17">
        <v>0</v>
      </c>
      <c r="V30" s="17">
        <v>0</v>
      </c>
      <c r="W30" s="17">
        <v>11.2</v>
      </c>
      <c r="X30" s="17">
        <v>0</v>
      </c>
      <c r="Y30" s="15">
        <f t="shared" si="46"/>
        <v>11.6</v>
      </c>
      <c r="Z30" s="17">
        <v>0</v>
      </c>
      <c r="AA30" s="17">
        <v>0</v>
      </c>
      <c r="AB30" s="17">
        <v>11.6</v>
      </c>
      <c r="AC30" s="17">
        <v>0</v>
      </c>
      <c r="AD30" s="15">
        <f t="shared" si="47"/>
        <v>12.1</v>
      </c>
      <c r="AE30" s="17">
        <v>0</v>
      </c>
      <c r="AF30" s="17">
        <v>0</v>
      </c>
      <c r="AG30" s="17">
        <v>12.1</v>
      </c>
      <c r="AH30" s="17">
        <v>0</v>
      </c>
      <c r="AI30" s="63"/>
      <c r="AJ30" s="54"/>
      <c r="AK30" s="54"/>
      <c r="AL30" s="54"/>
      <c r="AM30" s="54"/>
      <c r="AN30" s="15">
        <f t="shared" si="54"/>
        <v>12.6</v>
      </c>
      <c r="AO30" s="17">
        <v>0</v>
      </c>
      <c r="AP30" s="17">
        <v>0</v>
      </c>
      <c r="AQ30" s="17">
        <v>12.6</v>
      </c>
      <c r="AR30" s="17">
        <v>0</v>
      </c>
      <c r="AS30" s="15">
        <v>12.6</v>
      </c>
      <c r="AT30" s="17">
        <v>0</v>
      </c>
      <c r="AU30" s="17">
        <v>0</v>
      </c>
      <c r="AV30" s="17">
        <v>12.6</v>
      </c>
      <c r="AW30" s="17">
        <v>0</v>
      </c>
      <c r="AX30" s="15">
        <v>12.6</v>
      </c>
      <c r="AY30" s="17">
        <v>0</v>
      </c>
      <c r="AZ30" s="17">
        <v>0</v>
      </c>
      <c r="BA30" s="17">
        <v>12.6</v>
      </c>
      <c r="BB30" s="17">
        <v>0</v>
      </c>
      <c r="BC30" s="15">
        <v>12.6</v>
      </c>
      <c r="BD30" s="17">
        <v>0</v>
      </c>
      <c r="BE30" s="17">
        <v>0</v>
      </c>
      <c r="BF30" s="17">
        <v>12.6</v>
      </c>
      <c r="BG30" s="17">
        <v>0</v>
      </c>
      <c r="BH30" s="15">
        <v>12.6</v>
      </c>
      <c r="BI30" s="17">
        <v>0</v>
      </c>
      <c r="BJ30" s="17">
        <v>0</v>
      </c>
      <c r="BK30" s="17">
        <v>12.6</v>
      </c>
      <c r="BL30" s="17">
        <v>0</v>
      </c>
      <c r="BM30" s="15">
        <v>12.6</v>
      </c>
      <c r="BN30" s="17">
        <v>0</v>
      </c>
      <c r="BO30" s="17">
        <v>0</v>
      </c>
      <c r="BP30" s="17">
        <v>12.6</v>
      </c>
      <c r="BQ30" s="17">
        <v>0</v>
      </c>
      <c r="BR30" s="15">
        <v>12.6</v>
      </c>
      <c r="BS30" s="17">
        <v>0</v>
      </c>
      <c r="BT30" s="17">
        <v>0</v>
      </c>
      <c r="BU30" s="17">
        <v>12.6</v>
      </c>
      <c r="BV30" s="17">
        <v>0</v>
      </c>
    </row>
    <row r="31" spans="1:74" s="9" customFormat="1" ht="121.5" customHeight="1" outlineLevel="2" x14ac:dyDescent="0.25">
      <c r="A31" s="21" t="s">
        <v>30</v>
      </c>
      <c r="B31" s="30" t="s">
        <v>51</v>
      </c>
      <c r="C31" s="30" t="s">
        <v>186</v>
      </c>
      <c r="D31" s="30" t="s">
        <v>185</v>
      </c>
      <c r="E31" s="15">
        <f>F31+G31+H31+I31</f>
        <v>262.2</v>
      </c>
      <c r="F31" s="15">
        <f t="shared" ref="F31" si="55">K31+P31+U31+Z31+AE31+AO31+AT31+AY31+BD31+BI31+BN31+BS31</f>
        <v>0</v>
      </c>
      <c r="G31" s="15">
        <f t="shared" ref="G31" si="56">L31+Q31+V31+AA31+AF31+AP31+AU31+AZ31+BE31+BJ31+BO31+BT31</f>
        <v>0</v>
      </c>
      <c r="H31" s="15">
        <f t="shared" ref="H31" si="57">M31+R31+W31+AB31+AG31+AQ31+AV31+BA31+BF31+BK31+BP31+BU31</f>
        <v>262.2</v>
      </c>
      <c r="I31" s="15">
        <f>N31+S31+X31+AC31+AH31+AR31+AW31+BB31+BG31+BL31+BQ31+BV31</f>
        <v>0</v>
      </c>
      <c r="J31" s="15">
        <f>K31+L31+M31+N31</f>
        <v>21</v>
      </c>
      <c r="K31" s="15">
        <v>0</v>
      </c>
      <c r="L31" s="15">
        <v>0</v>
      </c>
      <c r="M31" s="15">
        <v>21</v>
      </c>
      <c r="N31" s="15">
        <v>0</v>
      </c>
      <c r="O31" s="15">
        <f>P31+Q31+R31+S31</f>
        <v>0</v>
      </c>
      <c r="P31" s="15">
        <v>0</v>
      </c>
      <c r="Q31" s="15">
        <v>0</v>
      </c>
      <c r="R31" s="15">
        <v>0</v>
      </c>
      <c r="S31" s="15">
        <v>0</v>
      </c>
      <c r="T31" s="15">
        <f>U31+V31+W31+X31</f>
        <v>44.5</v>
      </c>
      <c r="U31" s="15">
        <v>0</v>
      </c>
      <c r="V31" s="15">
        <v>0</v>
      </c>
      <c r="W31" s="14">
        <v>44.5</v>
      </c>
      <c r="X31" s="15">
        <v>0</v>
      </c>
      <c r="Y31" s="15">
        <f>Z31+AA31+AB31+AC31</f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f>AE31+AF31+AG31+AH31</f>
        <v>46.3</v>
      </c>
      <c r="AE31" s="15">
        <v>0</v>
      </c>
      <c r="AF31" s="15">
        <v>0</v>
      </c>
      <c r="AG31" s="14">
        <f>ROUND(W31*1.04,1)</f>
        <v>46.3</v>
      </c>
      <c r="AH31" s="15">
        <v>0</v>
      </c>
      <c r="AI31" s="63">
        <f t="shared" si="52"/>
        <v>0</v>
      </c>
      <c r="AJ31" s="63"/>
      <c r="AK31" s="63">
        <v>0</v>
      </c>
      <c r="AL31" s="63">
        <v>0</v>
      </c>
      <c r="AM31" s="63">
        <v>0</v>
      </c>
      <c r="AN31" s="15">
        <f>AO31+AP31+AQ31+AR31</f>
        <v>0</v>
      </c>
      <c r="AO31" s="15">
        <v>0</v>
      </c>
      <c r="AP31" s="15">
        <v>0</v>
      </c>
      <c r="AQ31" s="14">
        <v>0</v>
      </c>
      <c r="AR31" s="15">
        <v>0</v>
      </c>
      <c r="AS31" s="15">
        <f>AT31+AU31+AV31+AW31</f>
        <v>48.2</v>
      </c>
      <c r="AT31" s="15">
        <v>0</v>
      </c>
      <c r="AU31" s="15">
        <v>0</v>
      </c>
      <c r="AV31" s="14">
        <v>48.2</v>
      </c>
      <c r="AW31" s="15">
        <v>0</v>
      </c>
      <c r="AX31" s="15">
        <f>AY31+AZ31+BA31+BB31</f>
        <v>0</v>
      </c>
      <c r="AY31" s="15">
        <v>0</v>
      </c>
      <c r="AZ31" s="15">
        <v>0</v>
      </c>
      <c r="BA31" s="14">
        <f>ROUND(AQ31*1.04,1)</f>
        <v>0</v>
      </c>
      <c r="BB31" s="15">
        <v>0</v>
      </c>
      <c r="BC31" s="15">
        <f>BD31+BE31+BF31+BG31</f>
        <v>50.1</v>
      </c>
      <c r="BD31" s="15">
        <v>0</v>
      </c>
      <c r="BE31" s="15">
        <v>0</v>
      </c>
      <c r="BF31" s="14">
        <f>ROUND(AV31*1.04,1)</f>
        <v>50.1</v>
      </c>
      <c r="BG31" s="15">
        <v>0</v>
      </c>
      <c r="BH31" s="15">
        <f>BI31+BJ31+BK31+BL31</f>
        <v>0</v>
      </c>
      <c r="BI31" s="15">
        <v>0</v>
      </c>
      <c r="BJ31" s="15">
        <v>0</v>
      </c>
      <c r="BK31" s="14">
        <f>ROUND(BA31*1.04,1)</f>
        <v>0</v>
      </c>
      <c r="BL31" s="15">
        <v>0</v>
      </c>
      <c r="BM31" s="15">
        <f>BN31+BO31+BP31+BQ31</f>
        <v>52.1</v>
      </c>
      <c r="BN31" s="15">
        <v>0</v>
      </c>
      <c r="BO31" s="15">
        <v>0</v>
      </c>
      <c r="BP31" s="14">
        <f>ROUND(BF31*1.04,1)</f>
        <v>52.1</v>
      </c>
      <c r="BQ31" s="15">
        <v>0</v>
      </c>
      <c r="BR31" s="15">
        <f>BS31+BT31+BU31+BV31</f>
        <v>0</v>
      </c>
      <c r="BS31" s="15">
        <v>0</v>
      </c>
      <c r="BT31" s="15">
        <v>0</v>
      </c>
      <c r="BU31" s="14">
        <f>ROUND(BK31*1.04,1)</f>
        <v>0</v>
      </c>
      <c r="BV31" s="15">
        <v>0</v>
      </c>
    </row>
    <row r="32" spans="1:74" s="8" customFormat="1" ht="22.5" customHeight="1" outlineLevel="2" x14ac:dyDescent="0.25">
      <c r="A32" s="31" t="s">
        <v>34</v>
      </c>
      <c r="B32" s="84" t="s">
        <v>33</v>
      </c>
      <c r="C32" s="85"/>
      <c r="D32" s="86"/>
      <c r="E32" s="13">
        <v>21024.799999999999</v>
      </c>
      <c r="F32" s="13">
        <f t="shared" ref="F32:AH32" si="58">F33</f>
        <v>0</v>
      </c>
      <c r="G32" s="13">
        <f t="shared" si="58"/>
        <v>0</v>
      </c>
      <c r="H32" s="13">
        <v>21024.799999999999</v>
      </c>
      <c r="I32" s="13">
        <f t="shared" si="58"/>
        <v>0</v>
      </c>
      <c r="J32" s="13">
        <f t="shared" si="58"/>
        <v>683.8</v>
      </c>
      <c r="K32" s="13">
        <f t="shared" si="58"/>
        <v>0</v>
      </c>
      <c r="L32" s="13">
        <f t="shared" si="58"/>
        <v>0</v>
      </c>
      <c r="M32" s="13">
        <f t="shared" si="58"/>
        <v>683.8</v>
      </c>
      <c r="N32" s="13">
        <f t="shared" si="58"/>
        <v>0</v>
      </c>
      <c r="O32" s="13">
        <f t="shared" si="58"/>
        <v>694.9</v>
      </c>
      <c r="P32" s="13">
        <f t="shared" si="58"/>
        <v>0</v>
      </c>
      <c r="Q32" s="13">
        <f t="shared" si="58"/>
        <v>0</v>
      </c>
      <c r="R32" s="13">
        <f t="shared" si="58"/>
        <v>694.9</v>
      </c>
      <c r="S32" s="13">
        <f t="shared" si="58"/>
        <v>0</v>
      </c>
      <c r="T32" s="13">
        <v>2770</v>
      </c>
      <c r="U32" s="13">
        <f t="shared" si="58"/>
        <v>0</v>
      </c>
      <c r="V32" s="13">
        <f t="shared" si="58"/>
        <v>0</v>
      </c>
      <c r="W32" s="13">
        <v>2770</v>
      </c>
      <c r="X32" s="13">
        <f t="shared" si="58"/>
        <v>0</v>
      </c>
      <c r="Y32" s="13">
        <v>3694.8</v>
      </c>
      <c r="Z32" s="13">
        <f t="shared" si="58"/>
        <v>0</v>
      </c>
      <c r="AA32" s="13">
        <f t="shared" si="58"/>
        <v>0</v>
      </c>
      <c r="AB32" s="13">
        <v>3694.8</v>
      </c>
      <c r="AC32" s="13">
        <f t="shared" si="58"/>
        <v>0</v>
      </c>
      <c r="AD32" s="13">
        <f t="shared" si="58"/>
        <v>1479</v>
      </c>
      <c r="AE32" s="13">
        <f t="shared" si="58"/>
        <v>0</v>
      </c>
      <c r="AF32" s="13">
        <f t="shared" si="58"/>
        <v>0</v>
      </c>
      <c r="AG32" s="13">
        <f t="shared" si="58"/>
        <v>1479</v>
      </c>
      <c r="AH32" s="13">
        <f t="shared" si="58"/>
        <v>0</v>
      </c>
      <c r="AI32" s="63">
        <f t="shared" si="52"/>
        <v>0</v>
      </c>
      <c r="AJ32" s="54"/>
      <c r="AK32" s="54">
        <v>0</v>
      </c>
      <c r="AL32" s="54">
        <v>0</v>
      </c>
      <c r="AM32" s="54">
        <v>0</v>
      </c>
      <c r="AN32" s="13">
        <f t="shared" ref="AN32:BV32" si="59">AN33</f>
        <v>1538.2</v>
      </c>
      <c r="AO32" s="13">
        <f t="shared" si="59"/>
        <v>0</v>
      </c>
      <c r="AP32" s="13">
        <f t="shared" si="59"/>
        <v>0</v>
      </c>
      <c r="AQ32" s="13">
        <f t="shared" si="59"/>
        <v>1538.2</v>
      </c>
      <c r="AR32" s="13">
        <f t="shared" si="59"/>
        <v>0</v>
      </c>
      <c r="AS32" s="13">
        <f t="shared" si="59"/>
        <v>1532.4</v>
      </c>
      <c r="AT32" s="13">
        <f t="shared" si="59"/>
        <v>0</v>
      </c>
      <c r="AU32" s="13">
        <f t="shared" si="59"/>
        <v>0</v>
      </c>
      <c r="AV32" s="13">
        <f t="shared" si="59"/>
        <v>1532.4</v>
      </c>
      <c r="AW32" s="13">
        <f t="shared" si="59"/>
        <v>0</v>
      </c>
      <c r="AX32" s="13">
        <f t="shared" si="59"/>
        <v>1593.7</v>
      </c>
      <c r="AY32" s="13">
        <f t="shared" si="59"/>
        <v>0</v>
      </c>
      <c r="AZ32" s="13">
        <f t="shared" si="59"/>
        <v>0</v>
      </c>
      <c r="BA32" s="13">
        <f t="shared" si="59"/>
        <v>1593.7</v>
      </c>
      <c r="BB32" s="13">
        <f t="shared" si="59"/>
        <v>0</v>
      </c>
      <c r="BC32" s="13">
        <f t="shared" si="59"/>
        <v>1657.4</v>
      </c>
      <c r="BD32" s="13">
        <f t="shared" si="59"/>
        <v>0</v>
      </c>
      <c r="BE32" s="13">
        <f t="shared" si="59"/>
        <v>0</v>
      </c>
      <c r="BF32" s="13">
        <f t="shared" si="59"/>
        <v>1657.4</v>
      </c>
      <c r="BG32" s="13">
        <f t="shared" si="59"/>
        <v>0</v>
      </c>
      <c r="BH32" s="13">
        <f t="shared" si="59"/>
        <v>1723.7</v>
      </c>
      <c r="BI32" s="13">
        <f t="shared" si="59"/>
        <v>0</v>
      </c>
      <c r="BJ32" s="13">
        <f t="shared" si="59"/>
        <v>0</v>
      </c>
      <c r="BK32" s="13">
        <f t="shared" si="59"/>
        <v>1723.7</v>
      </c>
      <c r="BL32" s="13">
        <f t="shared" si="59"/>
        <v>0</v>
      </c>
      <c r="BM32" s="13">
        <f t="shared" si="59"/>
        <v>1792.6</v>
      </c>
      <c r="BN32" s="13">
        <f t="shared" si="59"/>
        <v>0</v>
      </c>
      <c r="BO32" s="13">
        <f t="shared" si="59"/>
        <v>0</v>
      </c>
      <c r="BP32" s="13">
        <f t="shared" si="59"/>
        <v>1792.6</v>
      </c>
      <c r="BQ32" s="13">
        <f t="shared" si="59"/>
        <v>0</v>
      </c>
      <c r="BR32" s="13">
        <f t="shared" si="59"/>
        <v>1864.3</v>
      </c>
      <c r="BS32" s="13">
        <f t="shared" si="59"/>
        <v>0</v>
      </c>
      <c r="BT32" s="13">
        <f t="shared" si="59"/>
        <v>0</v>
      </c>
      <c r="BU32" s="13">
        <f t="shared" si="59"/>
        <v>1864.3</v>
      </c>
      <c r="BV32" s="13">
        <f t="shared" si="59"/>
        <v>0</v>
      </c>
    </row>
    <row r="33" spans="1:74" s="8" customFormat="1" ht="49.5" outlineLevel="2" x14ac:dyDescent="0.25">
      <c r="A33" s="20" t="s">
        <v>114</v>
      </c>
      <c r="B33" s="10" t="s">
        <v>32</v>
      </c>
      <c r="C33" s="10" t="s">
        <v>185</v>
      </c>
      <c r="D33" s="10" t="s">
        <v>185</v>
      </c>
      <c r="E33" s="15">
        <f>F33+G33+H33+I33</f>
        <v>17352.100000000002</v>
      </c>
      <c r="F33" s="17">
        <f>K33+P33+U33+Z33+AE33+AO33+AT33+AY33+BD33+BI33+BN33+BS33</f>
        <v>0</v>
      </c>
      <c r="G33" s="17">
        <f t="shared" ref="G33:H35" si="60">L33+Q33+V33+AA33+AF33+AP33+AU33+AZ33+BE33+BJ33+BO33+BT33</f>
        <v>0</v>
      </c>
      <c r="H33" s="17">
        <f t="shared" si="60"/>
        <v>17352.100000000002</v>
      </c>
      <c r="I33" s="17">
        <f>N33+S33+X33+AC33+AH33+AR33+AW33+BB33+BG33+BL33+BQ33+BV33</f>
        <v>0</v>
      </c>
      <c r="J33" s="15">
        <f>K33+L33+M33+N33</f>
        <v>683.8</v>
      </c>
      <c r="K33" s="17">
        <v>0</v>
      </c>
      <c r="L33" s="17">
        <v>0</v>
      </c>
      <c r="M33" s="17">
        <v>683.8</v>
      </c>
      <c r="N33" s="17">
        <v>0</v>
      </c>
      <c r="O33" s="15">
        <v>694.9</v>
      </c>
      <c r="P33" s="17">
        <v>0</v>
      </c>
      <c r="Q33" s="17">
        <v>0</v>
      </c>
      <c r="R33" s="17">
        <v>694.9</v>
      </c>
      <c r="S33" s="17">
        <v>0</v>
      </c>
      <c r="T33" s="15">
        <v>1370</v>
      </c>
      <c r="U33" s="15">
        <v>0</v>
      </c>
      <c r="V33" s="17">
        <v>0</v>
      </c>
      <c r="W33" s="17">
        <v>1370</v>
      </c>
      <c r="X33" s="17">
        <v>0</v>
      </c>
      <c r="Y33" s="15">
        <v>1422.1</v>
      </c>
      <c r="Z33" s="15">
        <v>0</v>
      </c>
      <c r="AA33" s="17">
        <v>0</v>
      </c>
      <c r="AB33" s="17">
        <v>1422.1</v>
      </c>
      <c r="AC33" s="17">
        <v>0</v>
      </c>
      <c r="AD33" s="15">
        <f>AE33+AF33+AG33+AH33</f>
        <v>1479</v>
      </c>
      <c r="AE33" s="15">
        <v>0</v>
      </c>
      <c r="AF33" s="17">
        <v>0</v>
      </c>
      <c r="AG33" s="17">
        <v>1479</v>
      </c>
      <c r="AH33" s="17">
        <v>0</v>
      </c>
      <c r="AI33" s="63">
        <f t="shared" si="52"/>
        <v>0</v>
      </c>
      <c r="AJ33" s="54"/>
      <c r="AK33" s="54">
        <v>0</v>
      </c>
      <c r="AL33" s="54">
        <v>0</v>
      </c>
      <c r="AM33" s="54">
        <v>0</v>
      </c>
      <c r="AN33" s="15">
        <f>AO33+AP33+AQ33+AR33</f>
        <v>1538.2</v>
      </c>
      <c r="AO33" s="15">
        <v>0</v>
      </c>
      <c r="AP33" s="17">
        <v>0</v>
      </c>
      <c r="AQ33" s="17">
        <v>1538.2</v>
      </c>
      <c r="AR33" s="17">
        <v>0</v>
      </c>
      <c r="AS33" s="15">
        <f>AT33+AU33+AV33+AW33</f>
        <v>1532.4</v>
      </c>
      <c r="AT33" s="15">
        <v>0</v>
      </c>
      <c r="AU33" s="17">
        <v>0</v>
      </c>
      <c r="AV33" s="17">
        <v>1532.4</v>
      </c>
      <c r="AW33" s="17">
        <v>0</v>
      </c>
      <c r="AX33" s="15">
        <f>AY33+AZ33+BA33+BB33</f>
        <v>1593.7</v>
      </c>
      <c r="AY33" s="15">
        <v>0</v>
      </c>
      <c r="AZ33" s="17">
        <v>0</v>
      </c>
      <c r="BA33" s="17">
        <f>ROUND(AV33*1.04,1)</f>
        <v>1593.7</v>
      </c>
      <c r="BB33" s="17">
        <v>0</v>
      </c>
      <c r="BC33" s="15">
        <f>BD33+BE33+BF33+BG33</f>
        <v>1657.4</v>
      </c>
      <c r="BD33" s="15">
        <v>0</v>
      </c>
      <c r="BE33" s="17">
        <v>0</v>
      </c>
      <c r="BF33" s="17">
        <f>ROUND(BA33*1.04,1)</f>
        <v>1657.4</v>
      </c>
      <c r="BG33" s="17">
        <v>0</v>
      </c>
      <c r="BH33" s="15">
        <f>BI33+BJ33+BK33+BL33</f>
        <v>1723.7</v>
      </c>
      <c r="BI33" s="15">
        <v>0</v>
      </c>
      <c r="BJ33" s="17">
        <v>0</v>
      </c>
      <c r="BK33" s="17">
        <f>ROUND(BF33*1.04,1)</f>
        <v>1723.7</v>
      </c>
      <c r="BL33" s="17">
        <v>0</v>
      </c>
      <c r="BM33" s="15">
        <f>BN33+BO33+BP33+BQ33</f>
        <v>1792.6</v>
      </c>
      <c r="BN33" s="15">
        <v>0</v>
      </c>
      <c r="BO33" s="17">
        <v>0</v>
      </c>
      <c r="BP33" s="17">
        <f>ROUND(BK33*1.04,1)</f>
        <v>1792.6</v>
      </c>
      <c r="BQ33" s="17">
        <v>0</v>
      </c>
      <c r="BR33" s="15">
        <f>BS33+BT33+BU33+BV33</f>
        <v>1864.3</v>
      </c>
      <c r="BS33" s="15">
        <v>0</v>
      </c>
      <c r="BT33" s="17">
        <v>0</v>
      </c>
      <c r="BU33" s="17">
        <f>ROUND(BP33*1.04,1)</f>
        <v>1864.3</v>
      </c>
      <c r="BV33" s="17">
        <v>0</v>
      </c>
    </row>
    <row r="34" spans="1:74" s="8" customFormat="1" ht="49.5" outlineLevel="2" x14ac:dyDescent="0.25">
      <c r="A34" s="20" t="s">
        <v>172</v>
      </c>
      <c r="B34" s="60" t="s">
        <v>173</v>
      </c>
      <c r="C34" s="10" t="s">
        <v>187</v>
      </c>
      <c r="D34" s="10" t="s">
        <v>174</v>
      </c>
      <c r="E34" s="15">
        <f t="shared" ref="E34:E35" si="61">F34+G34+H34+I34</f>
        <v>1400</v>
      </c>
      <c r="F34" s="17">
        <v>0</v>
      </c>
      <c r="G34" s="17">
        <v>0</v>
      </c>
      <c r="H34" s="17">
        <f t="shared" si="60"/>
        <v>1400</v>
      </c>
      <c r="I34" s="17">
        <v>0</v>
      </c>
      <c r="J34" s="15">
        <v>0</v>
      </c>
      <c r="K34" s="17">
        <v>0</v>
      </c>
      <c r="L34" s="17">
        <v>0</v>
      </c>
      <c r="M34" s="17">
        <v>0</v>
      </c>
      <c r="N34" s="17">
        <v>0</v>
      </c>
      <c r="O34" s="15">
        <v>0</v>
      </c>
      <c r="P34" s="17">
        <v>0</v>
      </c>
      <c r="Q34" s="17">
        <v>0</v>
      </c>
      <c r="R34" s="17">
        <v>0</v>
      </c>
      <c r="S34" s="17">
        <v>0</v>
      </c>
      <c r="T34" s="15">
        <v>1400</v>
      </c>
      <c r="U34" s="15">
        <v>0</v>
      </c>
      <c r="V34" s="17">
        <v>0</v>
      </c>
      <c r="W34" s="17">
        <v>1400</v>
      </c>
      <c r="X34" s="17">
        <v>0</v>
      </c>
      <c r="Y34" s="15">
        <v>0</v>
      </c>
      <c r="Z34" s="15">
        <v>0</v>
      </c>
      <c r="AA34" s="17">
        <v>0</v>
      </c>
      <c r="AB34" s="17">
        <v>0</v>
      </c>
      <c r="AC34" s="17">
        <v>0</v>
      </c>
      <c r="AD34" s="15">
        <v>0</v>
      </c>
      <c r="AE34" s="15">
        <v>0</v>
      </c>
      <c r="AF34" s="17">
        <v>0</v>
      </c>
      <c r="AG34" s="17">
        <v>0</v>
      </c>
      <c r="AH34" s="17">
        <v>0</v>
      </c>
      <c r="AI34" s="63"/>
      <c r="AJ34" s="54"/>
      <c r="AK34" s="54"/>
      <c r="AL34" s="54"/>
      <c r="AM34" s="54"/>
      <c r="AN34" s="15">
        <v>0</v>
      </c>
      <c r="AO34" s="15">
        <v>0</v>
      </c>
      <c r="AP34" s="17">
        <v>0</v>
      </c>
      <c r="AQ34" s="17">
        <v>0</v>
      </c>
      <c r="AR34" s="17">
        <v>0</v>
      </c>
      <c r="AS34" s="15">
        <v>0</v>
      </c>
      <c r="AT34" s="15">
        <v>0</v>
      </c>
      <c r="AU34" s="17">
        <v>0</v>
      </c>
      <c r="AV34" s="17">
        <v>0</v>
      </c>
      <c r="AW34" s="17">
        <v>0</v>
      </c>
      <c r="AX34" s="15">
        <v>0</v>
      </c>
      <c r="AY34" s="15">
        <v>0</v>
      </c>
      <c r="AZ34" s="17">
        <v>0</v>
      </c>
      <c r="BA34" s="17">
        <v>0</v>
      </c>
      <c r="BB34" s="17">
        <v>0</v>
      </c>
      <c r="BC34" s="15">
        <v>0</v>
      </c>
      <c r="BD34" s="15">
        <v>0</v>
      </c>
      <c r="BE34" s="17">
        <v>0</v>
      </c>
      <c r="BF34" s="17">
        <v>0</v>
      </c>
      <c r="BG34" s="17">
        <v>0</v>
      </c>
      <c r="BH34" s="15">
        <v>0</v>
      </c>
      <c r="BI34" s="15">
        <v>0</v>
      </c>
      <c r="BJ34" s="17">
        <v>0</v>
      </c>
      <c r="BK34" s="17">
        <v>0</v>
      </c>
      <c r="BL34" s="17">
        <v>0</v>
      </c>
      <c r="BM34" s="15">
        <v>0</v>
      </c>
      <c r="BN34" s="15">
        <v>0</v>
      </c>
      <c r="BO34" s="17">
        <v>0</v>
      </c>
      <c r="BP34" s="17">
        <v>0</v>
      </c>
      <c r="BQ34" s="17">
        <v>0</v>
      </c>
      <c r="BR34" s="15">
        <v>0</v>
      </c>
      <c r="BS34" s="15">
        <v>0</v>
      </c>
      <c r="BT34" s="17">
        <v>0</v>
      </c>
      <c r="BU34" s="17">
        <v>0</v>
      </c>
      <c r="BV34" s="17">
        <v>0</v>
      </c>
    </row>
    <row r="35" spans="1:74" s="8" customFormat="1" ht="115.5" outlineLevel="2" x14ac:dyDescent="0.25">
      <c r="A35" s="20" t="s">
        <v>177</v>
      </c>
      <c r="B35" s="10" t="s">
        <v>184</v>
      </c>
      <c r="C35" s="10" t="s">
        <v>185</v>
      </c>
      <c r="D35" s="10" t="s">
        <v>178</v>
      </c>
      <c r="E35" s="15">
        <f t="shared" si="61"/>
        <v>2272.6999999999998</v>
      </c>
      <c r="F35" s="17"/>
      <c r="G35" s="17">
        <v>0</v>
      </c>
      <c r="H35" s="17">
        <f t="shared" si="60"/>
        <v>2272.6999999999998</v>
      </c>
      <c r="I35" s="17">
        <v>0</v>
      </c>
      <c r="J35" s="15">
        <v>0</v>
      </c>
      <c r="K35" s="17"/>
      <c r="L35" s="17">
        <v>0</v>
      </c>
      <c r="M35" s="17">
        <v>0</v>
      </c>
      <c r="N35" s="17">
        <v>0</v>
      </c>
      <c r="O35" s="15">
        <v>0</v>
      </c>
      <c r="P35" s="17"/>
      <c r="Q35" s="17">
        <v>0</v>
      </c>
      <c r="R35" s="17">
        <v>0</v>
      </c>
      <c r="S35" s="17">
        <v>0</v>
      </c>
      <c r="T35" s="15">
        <v>0</v>
      </c>
      <c r="U35" s="15"/>
      <c r="V35" s="17">
        <v>0</v>
      </c>
      <c r="W35" s="17">
        <v>0</v>
      </c>
      <c r="X35" s="17">
        <v>0</v>
      </c>
      <c r="Y35" s="15">
        <v>2272.6999999999998</v>
      </c>
      <c r="Z35" s="15"/>
      <c r="AA35" s="17">
        <v>0</v>
      </c>
      <c r="AB35" s="17">
        <v>2272.6999999999998</v>
      </c>
      <c r="AC35" s="17">
        <v>0</v>
      </c>
      <c r="AD35" s="15">
        <v>0</v>
      </c>
      <c r="AE35" s="15"/>
      <c r="AF35" s="17">
        <v>0</v>
      </c>
      <c r="AG35" s="17">
        <v>0</v>
      </c>
      <c r="AH35" s="17">
        <v>0</v>
      </c>
      <c r="AI35" s="63"/>
      <c r="AJ35" s="54"/>
      <c r="AK35" s="54"/>
      <c r="AL35" s="54"/>
      <c r="AM35" s="54"/>
      <c r="AN35" s="15">
        <v>0</v>
      </c>
      <c r="AO35" s="15"/>
      <c r="AP35" s="17">
        <v>0</v>
      </c>
      <c r="AQ35" s="17">
        <v>0</v>
      </c>
      <c r="AR35" s="17">
        <v>0</v>
      </c>
      <c r="AS35" s="15">
        <v>0</v>
      </c>
      <c r="AT35" s="15"/>
      <c r="AU35" s="17">
        <v>0</v>
      </c>
      <c r="AV35" s="17">
        <v>0</v>
      </c>
      <c r="AW35" s="17">
        <v>0</v>
      </c>
      <c r="AX35" s="15">
        <v>0</v>
      </c>
      <c r="AY35" s="15"/>
      <c r="AZ35" s="17">
        <v>0</v>
      </c>
      <c r="BA35" s="17">
        <v>0</v>
      </c>
      <c r="BB35" s="17">
        <v>0</v>
      </c>
      <c r="BC35" s="15">
        <v>0</v>
      </c>
      <c r="BD35" s="15"/>
      <c r="BE35" s="17">
        <v>0</v>
      </c>
      <c r="BF35" s="17">
        <v>0</v>
      </c>
      <c r="BG35" s="17">
        <v>0</v>
      </c>
      <c r="BH35" s="15">
        <v>0</v>
      </c>
      <c r="BI35" s="15"/>
      <c r="BJ35" s="17">
        <v>0</v>
      </c>
      <c r="BK35" s="17">
        <v>0</v>
      </c>
      <c r="BL35" s="17">
        <v>0</v>
      </c>
      <c r="BM35" s="15">
        <v>0</v>
      </c>
      <c r="BN35" s="15"/>
      <c r="BO35" s="17">
        <v>0</v>
      </c>
      <c r="BP35" s="17">
        <v>0</v>
      </c>
      <c r="BQ35" s="17">
        <v>0</v>
      </c>
      <c r="BR35" s="15">
        <v>0</v>
      </c>
      <c r="BS35" s="15"/>
      <c r="BT35" s="17">
        <v>0</v>
      </c>
      <c r="BU35" s="17">
        <v>0</v>
      </c>
      <c r="BV35" s="17">
        <v>0</v>
      </c>
    </row>
    <row r="36" spans="1:74" s="8" customFormat="1" ht="16.5" outlineLevel="2" x14ac:dyDescent="0.25">
      <c r="A36" s="31" t="s">
        <v>56</v>
      </c>
      <c r="B36" s="84" t="s">
        <v>55</v>
      </c>
      <c r="C36" s="85"/>
      <c r="D36" s="86"/>
      <c r="E36" s="13">
        <f t="shared" ref="E36:I36" si="62">E37+E38</f>
        <v>17099.2</v>
      </c>
      <c r="F36" s="13">
        <f t="shared" si="62"/>
        <v>0</v>
      </c>
      <c r="G36" s="13">
        <f t="shared" si="62"/>
        <v>0</v>
      </c>
      <c r="H36" s="13">
        <f>H37+H38</f>
        <v>17099.2</v>
      </c>
      <c r="I36" s="13">
        <f t="shared" si="62"/>
        <v>0</v>
      </c>
      <c r="J36" s="13">
        <f>J37+J38</f>
        <v>3425</v>
      </c>
      <c r="K36" s="13">
        <f t="shared" ref="K36:AH36" si="63">K37+K38</f>
        <v>0</v>
      </c>
      <c r="L36" s="13">
        <f t="shared" si="63"/>
        <v>0</v>
      </c>
      <c r="M36" s="13">
        <f t="shared" si="63"/>
        <v>3425</v>
      </c>
      <c r="N36" s="13">
        <f t="shared" si="63"/>
        <v>0</v>
      </c>
      <c r="O36" s="13">
        <f t="shared" si="63"/>
        <v>100</v>
      </c>
      <c r="P36" s="13">
        <f t="shared" si="63"/>
        <v>0</v>
      </c>
      <c r="Q36" s="13">
        <f t="shared" si="63"/>
        <v>0</v>
      </c>
      <c r="R36" s="13">
        <f t="shared" si="63"/>
        <v>100</v>
      </c>
      <c r="S36" s="13">
        <f t="shared" si="63"/>
        <v>0</v>
      </c>
      <c r="T36" s="13">
        <f t="shared" si="63"/>
        <v>11059.9</v>
      </c>
      <c r="U36" s="13">
        <f t="shared" si="63"/>
        <v>0</v>
      </c>
      <c r="V36" s="13">
        <f t="shared" si="63"/>
        <v>0</v>
      </c>
      <c r="W36" s="13">
        <f t="shared" si="63"/>
        <v>11059.9</v>
      </c>
      <c r="X36" s="13">
        <f t="shared" si="63"/>
        <v>0</v>
      </c>
      <c r="Y36" s="13">
        <f t="shared" si="63"/>
        <v>2454.5</v>
      </c>
      <c r="Z36" s="13">
        <f t="shared" si="63"/>
        <v>0</v>
      </c>
      <c r="AA36" s="13">
        <f t="shared" si="63"/>
        <v>0</v>
      </c>
      <c r="AB36" s="13">
        <f t="shared" si="63"/>
        <v>2454.5</v>
      </c>
      <c r="AC36" s="13">
        <f t="shared" si="63"/>
        <v>0</v>
      </c>
      <c r="AD36" s="13">
        <f t="shared" si="63"/>
        <v>59.8</v>
      </c>
      <c r="AE36" s="13">
        <f t="shared" si="63"/>
        <v>0</v>
      </c>
      <c r="AF36" s="13">
        <f t="shared" si="63"/>
        <v>0</v>
      </c>
      <c r="AG36" s="13">
        <f t="shared" si="63"/>
        <v>59.8</v>
      </c>
      <c r="AH36" s="13">
        <f t="shared" si="63"/>
        <v>0</v>
      </c>
      <c r="AI36" s="63">
        <f t="shared" si="52"/>
        <v>0</v>
      </c>
      <c r="AJ36" s="54"/>
      <c r="AK36" s="54">
        <v>0</v>
      </c>
      <c r="AL36" s="54">
        <v>0</v>
      </c>
      <c r="AM36" s="54">
        <v>0</v>
      </c>
      <c r="AN36" s="13">
        <f t="shared" ref="AN36:AW36" si="64">AN37+AN38</f>
        <v>0</v>
      </c>
      <c r="AO36" s="13">
        <f t="shared" si="64"/>
        <v>0</v>
      </c>
      <c r="AP36" s="13">
        <f t="shared" si="64"/>
        <v>0</v>
      </c>
      <c r="AQ36" s="13">
        <f t="shared" si="64"/>
        <v>0</v>
      </c>
      <c r="AR36" s="13">
        <f t="shared" si="64"/>
        <v>0</v>
      </c>
      <c r="AS36" s="13">
        <f t="shared" si="64"/>
        <v>0</v>
      </c>
      <c r="AT36" s="13">
        <f t="shared" si="64"/>
        <v>0</v>
      </c>
      <c r="AU36" s="13">
        <f t="shared" si="64"/>
        <v>0</v>
      </c>
      <c r="AV36" s="13">
        <f t="shared" si="64"/>
        <v>0</v>
      </c>
      <c r="AW36" s="13">
        <f t="shared" si="64"/>
        <v>0</v>
      </c>
      <c r="AX36" s="13">
        <v>0</v>
      </c>
      <c r="AY36" s="13">
        <f t="shared" ref="AY36:BL36" si="65">AY37+AY38</f>
        <v>0</v>
      </c>
      <c r="AZ36" s="13">
        <f t="shared" si="65"/>
        <v>0</v>
      </c>
      <c r="BA36" s="13">
        <f t="shared" si="65"/>
        <v>0</v>
      </c>
      <c r="BB36" s="13">
        <f t="shared" si="65"/>
        <v>0</v>
      </c>
      <c r="BC36" s="13">
        <f t="shared" si="65"/>
        <v>0</v>
      </c>
      <c r="BD36" s="13">
        <f t="shared" si="65"/>
        <v>0</v>
      </c>
      <c r="BE36" s="13">
        <f t="shared" si="65"/>
        <v>0</v>
      </c>
      <c r="BF36" s="13">
        <f t="shared" si="65"/>
        <v>0</v>
      </c>
      <c r="BG36" s="13">
        <f t="shared" si="65"/>
        <v>0</v>
      </c>
      <c r="BH36" s="13">
        <f t="shared" si="65"/>
        <v>0</v>
      </c>
      <c r="BI36" s="13">
        <f t="shared" si="65"/>
        <v>0</v>
      </c>
      <c r="BJ36" s="13">
        <f t="shared" si="65"/>
        <v>0</v>
      </c>
      <c r="BK36" s="13">
        <f t="shared" si="65"/>
        <v>0</v>
      </c>
      <c r="BL36" s="13">
        <f t="shared" si="65"/>
        <v>0</v>
      </c>
      <c r="BM36" s="13">
        <f t="shared" ref="BM36:BV36" si="66">BM37+BM38</f>
        <v>0</v>
      </c>
      <c r="BN36" s="13">
        <f t="shared" si="66"/>
        <v>0</v>
      </c>
      <c r="BO36" s="13">
        <f t="shared" si="66"/>
        <v>0</v>
      </c>
      <c r="BP36" s="13">
        <f t="shared" si="66"/>
        <v>0</v>
      </c>
      <c r="BQ36" s="13">
        <f t="shared" si="66"/>
        <v>0</v>
      </c>
      <c r="BR36" s="13">
        <f t="shared" si="66"/>
        <v>0</v>
      </c>
      <c r="BS36" s="13">
        <f t="shared" si="66"/>
        <v>0</v>
      </c>
      <c r="BT36" s="13">
        <f t="shared" si="66"/>
        <v>0</v>
      </c>
      <c r="BU36" s="13">
        <f t="shared" si="66"/>
        <v>0</v>
      </c>
      <c r="BV36" s="13">
        <f t="shared" si="66"/>
        <v>0</v>
      </c>
    </row>
    <row r="37" spans="1:74" s="9" customFormat="1" ht="123" customHeight="1" outlineLevel="2" x14ac:dyDescent="0.25">
      <c r="A37" s="29" t="s">
        <v>115</v>
      </c>
      <c r="B37" s="25" t="s">
        <v>37</v>
      </c>
      <c r="C37" s="25" t="s">
        <v>185</v>
      </c>
      <c r="D37" s="25" t="s">
        <v>185</v>
      </c>
      <c r="E37" s="15">
        <f t="shared" si="37"/>
        <v>2802.3</v>
      </c>
      <c r="F37" s="15">
        <f>K37+P37+U37+Z37+AE37+AO37+AT37+AY37+BD37+BI37+BN37+BS37</f>
        <v>0</v>
      </c>
      <c r="G37" s="15">
        <f t="shared" ref="G37" si="67">L37+Q37+V37+AA37+AF37+AP37+AU37+AZ37+BE37+BJ37+BO37+BT37</f>
        <v>0</v>
      </c>
      <c r="H37" s="15">
        <f>M37+R37+W37+AB37+AG37+AQ37+AV37+BA37+BF37+BK37+BP37+BU37</f>
        <v>2802.3</v>
      </c>
      <c r="I37" s="15">
        <f>N37+S37+X37+AC37+AH37+AR37+AW37+BB37+BG37+BL37+BQ37+BV37</f>
        <v>0</v>
      </c>
      <c r="J37" s="15">
        <f>K37+L37+M37+N37</f>
        <v>88</v>
      </c>
      <c r="K37" s="15">
        <v>0</v>
      </c>
      <c r="L37" s="15">
        <v>0</v>
      </c>
      <c r="M37" s="15">
        <v>88</v>
      </c>
      <c r="N37" s="15">
        <v>0</v>
      </c>
      <c r="O37" s="15">
        <f>P37+Q37+R37+S37</f>
        <v>100</v>
      </c>
      <c r="P37" s="15">
        <v>0</v>
      </c>
      <c r="Q37" s="15">
        <v>0</v>
      </c>
      <c r="R37" s="15">
        <v>100</v>
      </c>
      <c r="S37" s="15">
        <v>0</v>
      </c>
      <c r="T37" s="15">
        <f>U37+V37+W37+X37</f>
        <v>100</v>
      </c>
      <c r="U37" s="15">
        <v>0</v>
      </c>
      <c r="V37" s="15">
        <v>0</v>
      </c>
      <c r="W37" s="15">
        <v>100</v>
      </c>
      <c r="X37" s="15">
        <v>0</v>
      </c>
      <c r="Y37" s="15">
        <v>2454.5</v>
      </c>
      <c r="Z37" s="15">
        <v>0</v>
      </c>
      <c r="AA37" s="15">
        <v>0</v>
      </c>
      <c r="AB37" s="15">
        <v>2454.5</v>
      </c>
      <c r="AC37" s="15">
        <v>0</v>
      </c>
      <c r="AD37" s="15">
        <f>AE37+AF37+AG37+AH37</f>
        <v>59.8</v>
      </c>
      <c r="AE37" s="15">
        <v>0</v>
      </c>
      <c r="AF37" s="15">
        <v>0</v>
      </c>
      <c r="AG37" s="15">
        <v>59.8</v>
      </c>
      <c r="AH37" s="15">
        <v>0</v>
      </c>
      <c r="AI37" s="63">
        <f t="shared" si="52"/>
        <v>0</v>
      </c>
      <c r="AJ37" s="63"/>
      <c r="AK37" s="63">
        <v>0</v>
      </c>
      <c r="AL37" s="63">
        <v>0</v>
      </c>
      <c r="AM37" s="63">
        <v>0</v>
      </c>
      <c r="AN37" s="15">
        <f>AO37+AP37+AQ37+AR37</f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f>AT37+AU37+AV37+AW37</f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f>AY37+AZ37+BA37+BB37</f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f>BD37+BE37+BF37+BG37</f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f>BI37+BJ37+BK37+BL37</f>
        <v>0</v>
      </c>
      <c r="BI37" s="15">
        <v>0</v>
      </c>
      <c r="BJ37" s="15">
        <v>0</v>
      </c>
      <c r="BK37" s="15">
        <v>0</v>
      </c>
      <c r="BL37" s="15">
        <v>0</v>
      </c>
      <c r="BM37" s="15">
        <f>BN37+BO37+BP37+BQ37</f>
        <v>0</v>
      </c>
      <c r="BN37" s="15">
        <v>0</v>
      </c>
      <c r="BO37" s="15">
        <v>0</v>
      </c>
      <c r="BP37" s="15">
        <v>0</v>
      </c>
      <c r="BQ37" s="15">
        <v>0</v>
      </c>
      <c r="BR37" s="15">
        <f>BS37+BT37+BU37+BV37</f>
        <v>0</v>
      </c>
      <c r="BS37" s="15">
        <v>0</v>
      </c>
      <c r="BT37" s="15">
        <v>0</v>
      </c>
      <c r="BU37" s="15">
        <v>0</v>
      </c>
      <c r="BV37" s="15">
        <v>0</v>
      </c>
    </row>
    <row r="38" spans="1:74" s="9" customFormat="1" ht="69" customHeight="1" outlineLevel="2" x14ac:dyDescent="0.25">
      <c r="A38" s="21" t="s">
        <v>116</v>
      </c>
      <c r="B38" s="90" t="s">
        <v>54</v>
      </c>
      <c r="C38" s="91"/>
      <c r="D38" s="92"/>
      <c r="E38" s="15">
        <f>SUM(E39:E43)</f>
        <v>14296.9</v>
      </c>
      <c r="F38" s="15">
        <f t="shared" ref="F38:H38" si="68">SUM(F39:F43)</f>
        <v>0</v>
      </c>
      <c r="G38" s="15">
        <f t="shared" si="68"/>
        <v>0</v>
      </c>
      <c r="H38" s="15">
        <f t="shared" si="68"/>
        <v>14296.9</v>
      </c>
      <c r="I38" s="15">
        <f>SUM(I39:I43)</f>
        <v>0</v>
      </c>
      <c r="J38" s="15">
        <f>SUM(J39:J43)</f>
        <v>3337</v>
      </c>
      <c r="K38" s="15">
        <f t="shared" ref="K38:BV38" si="69">SUM(K39:K43)</f>
        <v>0</v>
      </c>
      <c r="L38" s="15">
        <f t="shared" si="69"/>
        <v>0</v>
      </c>
      <c r="M38" s="15">
        <f t="shared" si="69"/>
        <v>3337</v>
      </c>
      <c r="N38" s="15">
        <f t="shared" si="69"/>
        <v>0</v>
      </c>
      <c r="O38" s="15">
        <f t="shared" si="69"/>
        <v>0</v>
      </c>
      <c r="P38" s="15">
        <f t="shared" si="69"/>
        <v>0</v>
      </c>
      <c r="Q38" s="15">
        <f t="shared" si="69"/>
        <v>0</v>
      </c>
      <c r="R38" s="15">
        <f t="shared" si="69"/>
        <v>0</v>
      </c>
      <c r="S38" s="15">
        <f t="shared" si="69"/>
        <v>0</v>
      </c>
      <c r="T38" s="15">
        <f t="shared" si="69"/>
        <v>10959.9</v>
      </c>
      <c r="U38" s="15">
        <f t="shared" si="69"/>
        <v>0</v>
      </c>
      <c r="V38" s="15">
        <f t="shared" si="69"/>
        <v>0</v>
      </c>
      <c r="W38" s="15">
        <f t="shared" si="69"/>
        <v>10959.9</v>
      </c>
      <c r="X38" s="15">
        <f t="shared" si="69"/>
        <v>0</v>
      </c>
      <c r="Y38" s="15">
        <f t="shared" si="69"/>
        <v>0</v>
      </c>
      <c r="Z38" s="15">
        <f t="shared" si="69"/>
        <v>0</v>
      </c>
      <c r="AA38" s="15">
        <f t="shared" si="69"/>
        <v>0</v>
      </c>
      <c r="AB38" s="15">
        <f t="shared" si="69"/>
        <v>0</v>
      </c>
      <c r="AC38" s="15">
        <f t="shared" si="69"/>
        <v>0</v>
      </c>
      <c r="AD38" s="15">
        <f t="shared" si="69"/>
        <v>0</v>
      </c>
      <c r="AE38" s="15">
        <f t="shared" si="69"/>
        <v>0</v>
      </c>
      <c r="AF38" s="15">
        <f t="shared" si="69"/>
        <v>0</v>
      </c>
      <c r="AG38" s="15">
        <f t="shared" si="69"/>
        <v>0</v>
      </c>
      <c r="AH38" s="15">
        <f t="shared" si="69"/>
        <v>0</v>
      </c>
      <c r="AI38" s="15">
        <f t="shared" si="69"/>
        <v>0</v>
      </c>
      <c r="AJ38" s="15">
        <f t="shared" si="69"/>
        <v>0</v>
      </c>
      <c r="AK38" s="15">
        <f t="shared" si="69"/>
        <v>0</v>
      </c>
      <c r="AL38" s="15">
        <f t="shared" si="69"/>
        <v>0</v>
      </c>
      <c r="AM38" s="15">
        <f t="shared" si="69"/>
        <v>0</v>
      </c>
      <c r="AN38" s="15">
        <f t="shared" si="69"/>
        <v>0</v>
      </c>
      <c r="AO38" s="15">
        <f t="shared" si="69"/>
        <v>0</v>
      </c>
      <c r="AP38" s="15">
        <f t="shared" si="69"/>
        <v>0</v>
      </c>
      <c r="AQ38" s="15">
        <f t="shared" si="69"/>
        <v>0</v>
      </c>
      <c r="AR38" s="15">
        <f t="shared" si="69"/>
        <v>0</v>
      </c>
      <c r="AS38" s="15">
        <f t="shared" si="69"/>
        <v>0</v>
      </c>
      <c r="AT38" s="15">
        <f t="shared" si="69"/>
        <v>0</v>
      </c>
      <c r="AU38" s="15">
        <f t="shared" si="69"/>
        <v>0</v>
      </c>
      <c r="AV38" s="15">
        <f t="shared" si="69"/>
        <v>0</v>
      </c>
      <c r="AW38" s="15">
        <f t="shared" si="69"/>
        <v>0</v>
      </c>
      <c r="AX38" s="15">
        <f t="shared" si="69"/>
        <v>0</v>
      </c>
      <c r="AY38" s="15">
        <f t="shared" si="69"/>
        <v>0</v>
      </c>
      <c r="AZ38" s="15">
        <f t="shared" si="69"/>
        <v>0</v>
      </c>
      <c r="BA38" s="15">
        <f t="shared" si="69"/>
        <v>0</v>
      </c>
      <c r="BB38" s="15">
        <f t="shared" si="69"/>
        <v>0</v>
      </c>
      <c r="BC38" s="15">
        <f t="shared" si="69"/>
        <v>0</v>
      </c>
      <c r="BD38" s="15">
        <f t="shared" si="69"/>
        <v>0</v>
      </c>
      <c r="BE38" s="15">
        <f t="shared" si="69"/>
        <v>0</v>
      </c>
      <c r="BF38" s="15">
        <f t="shared" si="69"/>
        <v>0</v>
      </c>
      <c r="BG38" s="15">
        <f t="shared" si="69"/>
        <v>0</v>
      </c>
      <c r="BH38" s="15">
        <f t="shared" si="69"/>
        <v>0</v>
      </c>
      <c r="BI38" s="15">
        <f t="shared" si="69"/>
        <v>0</v>
      </c>
      <c r="BJ38" s="15">
        <f t="shared" si="69"/>
        <v>0</v>
      </c>
      <c r="BK38" s="15">
        <f t="shared" si="69"/>
        <v>0</v>
      </c>
      <c r="BL38" s="15">
        <f t="shared" si="69"/>
        <v>0</v>
      </c>
      <c r="BM38" s="15">
        <f t="shared" si="69"/>
        <v>0</v>
      </c>
      <c r="BN38" s="15">
        <f t="shared" si="69"/>
        <v>0</v>
      </c>
      <c r="BO38" s="15">
        <f t="shared" si="69"/>
        <v>0</v>
      </c>
      <c r="BP38" s="15">
        <f t="shared" si="69"/>
        <v>0</v>
      </c>
      <c r="BQ38" s="15">
        <f t="shared" si="69"/>
        <v>0</v>
      </c>
      <c r="BR38" s="15">
        <f t="shared" si="69"/>
        <v>0</v>
      </c>
      <c r="BS38" s="15">
        <f t="shared" si="69"/>
        <v>0</v>
      </c>
      <c r="BT38" s="15">
        <f t="shared" si="69"/>
        <v>0</v>
      </c>
      <c r="BU38" s="15">
        <f t="shared" si="69"/>
        <v>0</v>
      </c>
      <c r="BV38" s="15">
        <f t="shared" si="69"/>
        <v>0</v>
      </c>
    </row>
    <row r="39" spans="1:74" s="9" customFormat="1" ht="69" customHeight="1" outlineLevel="2" x14ac:dyDescent="0.25">
      <c r="A39" s="20" t="s">
        <v>57</v>
      </c>
      <c r="B39" s="10" t="s">
        <v>13</v>
      </c>
      <c r="C39" s="10" t="s">
        <v>31</v>
      </c>
      <c r="D39" s="65" t="s">
        <v>39</v>
      </c>
      <c r="E39" s="15">
        <v>5285.5</v>
      </c>
      <c r="F39" s="17">
        <f>K39+P39+U39+Z39+AE39+AO39+AT39+AY39+BD39+BI39+BN39+BS39</f>
        <v>0</v>
      </c>
      <c r="G39" s="17">
        <f t="shared" ref="G39:G43" si="70">L39+Q39+V39+AA39+AF39+AP39+AU39+AZ39+BE39+BJ39+BO39+BT39</f>
        <v>0</v>
      </c>
      <c r="H39" s="17">
        <f t="shared" ref="H39:I43" si="71">M39+R39+W39+AB39+AG39+AQ39+AV39+BA39+BF39+BK39+BP39+BU39</f>
        <v>5285.5</v>
      </c>
      <c r="I39" s="17">
        <f t="shared" si="71"/>
        <v>0</v>
      </c>
      <c r="J39" s="15">
        <f>SUM(L39:N39)</f>
        <v>1106.5</v>
      </c>
      <c r="K39" s="17">
        <v>0</v>
      </c>
      <c r="L39" s="17">
        <v>0</v>
      </c>
      <c r="M39" s="17">
        <v>1106.5</v>
      </c>
      <c r="N39" s="17">
        <v>0</v>
      </c>
      <c r="O39" s="15">
        <f>SUM(Q39:S39)</f>
        <v>0</v>
      </c>
      <c r="P39" s="17">
        <v>0</v>
      </c>
      <c r="Q39" s="17">
        <v>0</v>
      </c>
      <c r="R39" s="17">
        <v>0</v>
      </c>
      <c r="S39" s="17">
        <v>0</v>
      </c>
      <c r="T39" s="15">
        <f>SUM(V39:X39)</f>
        <v>4179</v>
      </c>
      <c r="U39" s="17">
        <v>0</v>
      </c>
      <c r="V39" s="17">
        <v>0</v>
      </c>
      <c r="W39" s="17">
        <v>4179</v>
      </c>
      <c r="X39" s="17">
        <v>0</v>
      </c>
      <c r="Y39" s="15">
        <f>SUM(AA39:AC39)</f>
        <v>0</v>
      </c>
      <c r="Z39" s="17">
        <v>0</v>
      </c>
      <c r="AA39" s="17">
        <v>0</v>
      </c>
      <c r="AB39" s="17">
        <v>0</v>
      </c>
      <c r="AC39" s="17">
        <v>0</v>
      </c>
      <c r="AD39" s="15">
        <f>SUM(AF39:AH39)</f>
        <v>0</v>
      </c>
      <c r="AE39" s="17">
        <v>0</v>
      </c>
      <c r="AF39" s="17">
        <v>0</v>
      </c>
      <c r="AG39" s="17">
        <v>0</v>
      </c>
      <c r="AH39" s="17">
        <v>0</v>
      </c>
      <c r="AI39" s="63"/>
      <c r="AJ39" s="63"/>
      <c r="AK39" s="63"/>
      <c r="AL39" s="63"/>
      <c r="AM39" s="63"/>
      <c r="AN39" s="15">
        <f>SUM(AP39:AR39)</f>
        <v>0</v>
      </c>
      <c r="AO39" s="17">
        <v>0</v>
      </c>
      <c r="AP39" s="17">
        <v>0</v>
      </c>
      <c r="AQ39" s="17">
        <v>0</v>
      </c>
      <c r="AR39" s="17">
        <v>0</v>
      </c>
      <c r="AS39" s="15">
        <f>SUM(AU39:AW39)</f>
        <v>0</v>
      </c>
      <c r="AT39" s="17">
        <v>0</v>
      </c>
      <c r="AU39" s="17">
        <v>0</v>
      </c>
      <c r="AV39" s="17">
        <v>0</v>
      </c>
      <c r="AW39" s="17">
        <v>0</v>
      </c>
      <c r="AX39" s="15">
        <f>SUM(AZ39:BB39)</f>
        <v>0</v>
      </c>
      <c r="AY39" s="17">
        <v>0</v>
      </c>
      <c r="AZ39" s="17">
        <v>0</v>
      </c>
      <c r="BA39" s="17">
        <v>0</v>
      </c>
      <c r="BB39" s="17">
        <v>0</v>
      </c>
      <c r="BC39" s="15">
        <f>SUM(BE39:BG39)</f>
        <v>0</v>
      </c>
      <c r="BD39" s="17">
        <v>0</v>
      </c>
      <c r="BE39" s="17">
        <v>0</v>
      </c>
      <c r="BF39" s="17">
        <v>0</v>
      </c>
      <c r="BG39" s="17">
        <v>0</v>
      </c>
      <c r="BH39" s="15">
        <f>SUM(BJ39:BL39)</f>
        <v>0</v>
      </c>
      <c r="BI39" s="17">
        <v>0</v>
      </c>
      <c r="BJ39" s="17">
        <v>0</v>
      </c>
      <c r="BK39" s="17">
        <v>0</v>
      </c>
      <c r="BL39" s="17">
        <v>0</v>
      </c>
      <c r="BM39" s="15">
        <f>SUM(BO39:BQ39)</f>
        <v>0</v>
      </c>
      <c r="BN39" s="17">
        <v>0</v>
      </c>
      <c r="BO39" s="17">
        <v>0</v>
      </c>
      <c r="BP39" s="17">
        <v>0</v>
      </c>
      <c r="BQ39" s="17">
        <v>0</v>
      </c>
      <c r="BR39" s="15">
        <f>SUM(BT39:BV39)</f>
        <v>0</v>
      </c>
      <c r="BS39" s="17">
        <v>0</v>
      </c>
      <c r="BT39" s="17">
        <v>0</v>
      </c>
      <c r="BU39" s="17">
        <v>0</v>
      </c>
      <c r="BV39" s="17">
        <v>0</v>
      </c>
    </row>
    <row r="40" spans="1:74" s="9" customFormat="1" ht="69" customHeight="1" outlineLevel="2" x14ac:dyDescent="0.25">
      <c r="A40" s="20" t="s">
        <v>128</v>
      </c>
      <c r="B40" s="10" t="s">
        <v>10</v>
      </c>
      <c r="C40" s="10" t="s">
        <v>31</v>
      </c>
      <c r="D40" s="65" t="s">
        <v>39</v>
      </c>
      <c r="E40" s="15">
        <v>1174.9000000000001</v>
      </c>
      <c r="F40" s="17">
        <f>K40+P40+U40+Z40+AE40+AO40+AT40+AY40+BD40+BI40+BN40+BS40</f>
        <v>0</v>
      </c>
      <c r="G40" s="17">
        <f t="shared" si="70"/>
        <v>0</v>
      </c>
      <c r="H40" s="17">
        <f t="shared" si="71"/>
        <v>1174.9000000000001</v>
      </c>
      <c r="I40" s="17">
        <f t="shared" si="71"/>
        <v>0</v>
      </c>
      <c r="J40" s="15">
        <f t="shared" ref="J40:J43" si="72">SUM(L40:N40)</f>
        <v>1174.9000000000001</v>
      </c>
      <c r="K40" s="17">
        <v>0</v>
      </c>
      <c r="L40" s="17">
        <v>0</v>
      </c>
      <c r="M40" s="17">
        <v>1174.9000000000001</v>
      </c>
      <c r="N40" s="17">
        <v>0</v>
      </c>
      <c r="O40" s="15">
        <f t="shared" ref="O40:O43" si="73">SUM(Q40:S40)</f>
        <v>0</v>
      </c>
      <c r="P40" s="17">
        <v>0</v>
      </c>
      <c r="Q40" s="17">
        <v>0</v>
      </c>
      <c r="R40" s="17">
        <v>0</v>
      </c>
      <c r="S40" s="17">
        <v>0</v>
      </c>
      <c r="T40" s="15">
        <f t="shared" ref="T40:T43" si="74">SUM(V40:X40)</f>
        <v>0</v>
      </c>
      <c r="U40" s="17">
        <v>0</v>
      </c>
      <c r="V40" s="17">
        <v>0</v>
      </c>
      <c r="W40" s="17">
        <v>0</v>
      </c>
      <c r="X40" s="17">
        <v>0</v>
      </c>
      <c r="Y40" s="15">
        <f t="shared" ref="Y40:Y43" si="75">SUM(AA40:AC40)</f>
        <v>0</v>
      </c>
      <c r="Z40" s="17">
        <v>0</v>
      </c>
      <c r="AA40" s="17">
        <v>0</v>
      </c>
      <c r="AB40" s="17">
        <v>0</v>
      </c>
      <c r="AC40" s="17">
        <v>0</v>
      </c>
      <c r="AD40" s="15">
        <f t="shared" ref="AD40:AD43" si="76">SUM(AF40:AH40)</f>
        <v>0</v>
      </c>
      <c r="AE40" s="15">
        <v>0</v>
      </c>
      <c r="AF40" s="17">
        <v>0</v>
      </c>
      <c r="AG40" s="17">
        <v>0</v>
      </c>
      <c r="AH40" s="17">
        <v>0</v>
      </c>
      <c r="AI40" s="63"/>
      <c r="AJ40" s="63"/>
      <c r="AK40" s="63"/>
      <c r="AL40" s="63"/>
      <c r="AM40" s="63"/>
      <c r="AN40" s="15">
        <f t="shared" ref="AN40:AN43" si="77">SUM(AP40:AR40)</f>
        <v>0</v>
      </c>
      <c r="AO40" s="15">
        <v>0</v>
      </c>
      <c r="AP40" s="17">
        <v>0</v>
      </c>
      <c r="AQ40" s="17">
        <v>0</v>
      </c>
      <c r="AR40" s="17">
        <v>0</v>
      </c>
      <c r="AS40" s="15">
        <f t="shared" ref="AS40:AS43" si="78">SUM(AU40:AW40)</f>
        <v>0</v>
      </c>
      <c r="AT40" s="15">
        <v>0</v>
      </c>
      <c r="AU40" s="17">
        <v>0</v>
      </c>
      <c r="AV40" s="17">
        <v>0</v>
      </c>
      <c r="AW40" s="17">
        <v>0</v>
      </c>
      <c r="AX40" s="15">
        <f t="shared" ref="AX40:AX43" si="79">SUM(AZ40:BB40)</f>
        <v>0</v>
      </c>
      <c r="AY40" s="15">
        <v>0</v>
      </c>
      <c r="AZ40" s="17">
        <v>0</v>
      </c>
      <c r="BA40" s="17">
        <v>0</v>
      </c>
      <c r="BB40" s="17">
        <v>0</v>
      </c>
      <c r="BC40" s="15">
        <f t="shared" ref="BC40:BC43" si="80">SUM(BE40:BG40)</f>
        <v>0</v>
      </c>
      <c r="BD40" s="15">
        <v>0</v>
      </c>
      <c r="BE40" s="17">
        <v>0</v>
      </c>
      <c r="BF40" s="17">
        <v>0</v>
      </c>
      <c r="BG40" s="17">
        <v>0</v>
      </c>
      <c r="BH40" s="15">
        <f t="shared" ref="BH40:BH43" si="81">SUM(BJ40:BL40)</f>
        <v>0</v>
      </c>
      <c r="BI40" s="15">
        <v>0</v>
      </c>
      <c r="BJ40" s="17">
        <v>0</v>
      </c>
      <c r="BK40" s="17">
        <v>0</v>
      </c>
      <c r="BL40" s="17">
        <v>0</v>
      </c>
      <c r="BM40" s="15">
        <f t="shared" ref="BM40:BM43" si="82">SUM(BO40:BQ40)</f>
        <v>0</v>
      </c>
      <c r="BN40" s="15">
        <v>0</v>
      </c>
      <c r="BO40" s="17">
        <v>0</v>
      </c>
      <c r="BP40" s="17">
        <v>0</v>
      </c>
      <c r="BQ40" s="17">
        <v>0</v>
      </c>
      <c r="BR40" s="15">
        <f t="shared" ref="BR40:BR43" si="83">SUM(BT40:BV40)</f>
        <v>0</v>
      </c>
      <c r="BS40" s="15">
        <v>0</v>
      </c>
      <c r="BT40" s="17">
        <v>0</v>
      </c>
      <c r="BU40" s="17">
        <v>0</v>
      </c>
      <c r="BV40" s="17">
        <v>0</v>
      </c>
    </row>
    <row r="41" spans="1:74" s="9" customFormat="1" ht="69" customHeight="1" outlineLevel="2" x14ac:dyDescent="0.25">
      <c r="A41" s="20" t="s">
        <v>129</v>
      </c>
      <c r="B41" s="10" t="s">
        <v>14</v>
      </c>
      <c r="C41" s="10" t="s">
        <v>31</v>
      </c>
      <c r="D41" s="65" t="s">
        <v>39</v>
      </c>
      <c r="E41" s="15">
        <v>1055.5999999999999</v>
      </c>
      <c r="F41" s="17">
        <f>K41+P41+U41+Z41+AE41+AO41+AT41+AY41+BD41+BI41+BN41+BS41</f>
        <v>0</v>
      </c>
      <c r="G41" s="17">
        <f t="shared" ref="G41:G42" si="84">L41+Q41+V41+AA41+AF41+AP41+AU41+AZ41+BE41+BJ41+BO41+BT41</f>
        <v>0</v>
      </c>
      <c r="H41" s="17">
        <f t="shared" si="71"/>
        <v>1055.5999999999999</v>
      </c>
      <c r="I41" s="17">
        <f t="shared" si="71"/>
        <v>0</v>
      </c>
      <c r="J41" s="15">
        <f t="shared" si="72"/>
        <v>1055.5999999999999</v>
      </c>
      <c r="K41" s="17">
        <v>0</v>
      </c>
      <c r="L41" s="17">
        <v>0</v>
      </c>
      <c r="M41" s="17">
        <v>1055.5999999999999</v>
      </c>
      <c r="N41" s="17">
        <v>0</v>
      </c>
      <c r="O41" s="15">
        <f t="shared" si="73"/>
        <v>0</v>
      </c>
      <c r="P41" s="17">
        <v>0</v>
      </c>
      <c r="Q41" s="17">
        <v>0</v>
      </c>
      <c r="R41" s="17">
        <v>0</v>
      </c>
      <c r="S41" s="17">
        <v>0</v>
      </c>
      <c r="T41" s="15">
        <f t="shared" si="74"/>
        <v>0</v>
      </c>
      <c r="U41" s="17">
        <v>0</v>
      </c>
      <c r="V41" s="17">
        <v>0</v>
      </c>
      <c r="W41" s="17">
        <v>0</v>
      </c>
      <c r="X41" s="17">
        <v>0</v>
      </c>
      <c r="Y41" s="15">
        <f t="shared" si="75"/>
        <v>0</v>
      </c>
      <c r="Z41" s="17">
        <v>0</v>
      </c>
      <c r="AA41" s="17">
        <v>0</v>
      </c>
      <c r="AB41" s="17">
        <v>0</v>
      </c>
      <c r="AC41" s="17">
        <v>0</v>
      </c>
      <c r="AD41" s="15">
        <f t="shared" si="76"/>
        <v>0</v>
      </c>
      <c r="AE41" s="15">
        <v>0</v>
      </c>
      <c r="AF41" s="17">
        <v>0</v>
      </c>
      <c r="AG41" s="17">
        <v>0</v>
      </c>
      <c r="AH41" s="17">
        <v>0</v>
      </c>
      <c r="AI41" s="63">
        <f t="shared" ref="AI41" si="85">SUM(AJ41:AM41)</f>
        <v>0</v>
      </c>
      <c r="AJ41" s="54"/>
      <c r="AK41" s="54">
        <v>0</v>
      </c>
      <c r="AL41" s="54">
        <v>0</v>
      </c>
      <c r="AM41" s="54">
        <v>0</v>
      </c>
      <c r="AN41" s="15">
        <f t="shared" si="77"/>
        <v>0</v>
      </c>
      <c r="AO41" s="15">
        <v>0</v>
      </c>
      <c r="AP41" s="17">
        <v>0</v>
      </c>
      <c r="AQ41" s="17">
        <v>0</v>
      </c>
      <c r="AR41" s="17">
        <v>0</v>
      </c>
      <c r="AS41" s="15">
        <f t="shared" si="78"/>
        <v>0</v>
      </c>
      <c r="AT41" s="15">
        <v>0</v>
      </c>
      <c r="AU41" s="17">
        <v>0</v>
      </c>
      <c r="AV41" s="17">
        <v>0</v>
      </c>
      <c r="AW41" s="17">
        <v>0</v>
      </c>
      <c r="AX41" s="15">
        <f t="shared" si="79"/>
        <v>0</v>
      </c>
      <c r="AY41" s="15">
        <v>0</v>
      </c>
      <c r="AZ41" s="17">
        <v>0</v>
      </c>
      <c r="BA41" s="17">
        <v>0</v>
      </c>
      <c r="BB41" s="17">
        <v>0</v>
      </c>
      <c r="BC41" s="15">
        <f t="shared" si="80"/>
        <v>0</v>
      </c>
      <c r="BD41" s="15">
        <v>0</v>
      </c>
      <c r="BE41" s="17">
        <v>0</v>
      </c>
      <c r="BF41" s="17">
        <v>0</v>
      </c>
      <c r="BG41" s="17">
        <v>0</v>
      </c>
      <c r="BH41" s="15">
        <f t="shared" si="81"/>
        <v>0</v>
      </c>
      <c r="BI41" s="15">
        <v>0</v>
      </c>
      <c r="BJ41" s="17">
        <v>0</v>
      </c>
      <c r="BK41" s="17">
        <v>0</v>
      </c>
      <c r="BL41" s="17">
        <v>0</v>
      </c>
      <c r="BM41" s="15">
        <f t="shared" si="82"/>
        <v>0</v>
      </c>
      <c r="BN41" s="15">
        <v>0</v>
      </c>
      <c r="BO41" s="17">
        <v>0</v>
      </c>
      <c r="BP41" s="17">
        <v>0</v>
      </c>
      <c r="BQ41" s="17">
        <v>0</v>
      </c>
      <c r="BR41" s="15">
        <f t="shared" si="83"/>
        <v>0</v>
      </c>
      <c r="BS41" s="15">
        <v>0</v>
      </c>
      <c r="BT41" s="17">
        <v>0</v>
      </c>
      <c r="BU41" s="17">
        <v>0</v>
      </c>
      <c r="BV41" s="17">
        <v>0</v>
      </c>
    </row>
    <row r="42" spans="1:74" s="9" customFormat="1" ht="69" customHeight="1" outlineLevel="2" x14ac:dyDescent="0.25">
      <c r="A42" s="20" t="s">
        <v>175</v>
      </c>
      <c r="B42" s="10" t="s">
        <v>11</v>
      </c>
      <c r="C42" s="10" t="s">
        <v>31</v>
      </c>
      <c r="D42" s="65" t="s">
        <v>39</v>
      </c>
      <c r="E42" s="15">
        <v>1557.9</v>
      </c>
      <c r="F42" s="17">
        <f>K42+P42+U42+Z42+AE42+AO42+AT42+AY42+BD42+BI42+BN42+BS42</f>
        <v>0</v>
      </c>
      <c r="G42" s="17">
        <f t="shared" si="84"/>
        <v>0</v>
      </c>
      <c r="H42" s="17">
        <f t="shared" si="71"/>
        <v>1557.9</v>
      </c>
      <c r="I42" s="17">
        <f>N42+S42+X42+AC42+AH42+AR42+AW42+BB42+BG42+BL42+BQ42+BV42</f>
        <v>0</v>
      </c>
      <c r="J42" s="15">
        <f t="shared" si="72"/>
        <v>0</v>
      </c>
      <c r="K42" s="17">
        <v>0</v>
      </c>
      <c r="L42" s="17">
        <v>0</v>
      </c>
      <c r="M42" s="17">
        <v>0</v>
      </c>
      <c r="N42" s="17">
        <v>0</v>
      </c>
      <c r="O42" s="15">
        <f t="shared" si="73"/>
        <v>0</v>
      </c>
      <c r="P42" s="17">
        <v>0</v>
      </c>
      <c r="Q42" s="17">
        <v>0</v>
      </c>
      <c r="R42" s="17">
        <v>0</v>
      </c>
      <c r="S42" s="17">
        <v>0</v>
      </c>
      <c r="T42" s="15">
        <f t="shared" si="74"/>
        <v>1557.9</v>
      </c>
      <c r="U42" s="17">
        <v>0</v>
      </c>
      <c r="V42" s="17">
        <v>0</v>
      </c>
      <c r="W42" s="17">
        <v>1557.9</v>
      </c>
      <c r="X42" s="17">
        <v>0</v>
      </c>
      <c r="Y42" s="15">
        <f t="shared" si="75"/>
        <v>0</v>
      </c>
      <c r="Z42" s="17">
        <v>0</v>
      </c>
      <c r="AA42" s="17">
        <v>0</v>
      </c>
      <c r="AB42" s="17">
        <v>0</v>
      </c>
      <c r="AC42" s="17">
        <v>0</v>
      </c>
      <c r="AD42" s="15">
        <f t="shared" si="76"/>
        <v>0</v>
      </c>
      <c r="AE42" s="15">
        <v>0</v>
      </c>
      <c r="AF42" s="17">
        <v>0</v>
      </c>
      <c r="AG42" s="17">
        <v>0</v>
      </c>
      <c r="AH42" s="17">
        <v>0</v>
      </c>
      <c r="AI42" s="63">
        <f t="shared" ref="AI42" si="86">SUM(AJ42:AM42)</f>
        <v>0</v>
      </c>
      <c r="AJ42" s="54"/>
      <c r="AK42" s="54">
        <v>0</v>
      </c>
      <c r="AL42" s="54">
        <v>0</v>
      </c>
      <c r="AM42" s="54">
        <v>0</v>
      </c>
      <c r="AN42" s="15">
        <f t="shared" si="77"/>
        <v>0</v>
      </c>
      <c r="AO42" s="15">
        <v>0</v>
      </c>
      <c r="AP42" s="17">
        <v>0</v>
      </c>
      <c r="AQ42" s="17">
        <v>0</v>
      </c>
      <c r="AR42" s="17">
        <v>0</v>
      </c>
      <c r="AS42" s="15">
        <f t="shared" si="78"/>
        <v>0</v>
      </c>
      <c r="AT42" s="15">
        <v>0</v>
      </c>
      <c r="AU42" s="17">
        <v>0</v>
      </c>
      <c r="AV42" s="17">
        <v>0</v>
      </c>
      <c r="AW42" s="17">
        <v>0</v>
      </c>
      <c r="AX42" s="15">
        <f t="shared" si="79"/>
        <v>0</v>
      </c>
      <c r="AY42" s="15">
        <v>0</v>
      </c>
      <c r="AZ42" s="17">
        <v>0</v>
      </c>
      <c r="BA42" s="17">
        <v>0</v>
      </c>
      <c r="BB42" s="17">
        <v>0</v>
      </c>
      <c r="BC42" s="15">
        <f t="shared" si="80"/>
        <v>0</v>
      </c>
      <c r="BD42" s="15">
        <v>0</v>
      </c>
      <c r="BE42" s="17">
        <v>0</v>
      </c>
      <c r="BF42" s="17">
        <v>0</v>
      </c>
      <c r="BG42" s="17">
        <v>0</v>
      </c>
      <c r="BH42" s="15">
        <f t="shared" si="81"/>
        <v>0</v>
      </c>
      <c r="BI42" s="15">
        <v>0</v>
      </c>
      <c r="BJ42" s="17">
        <v>0</v>
      </c>
      <c r="BK42" s="17">
        <v>0</v>
      </c>
      <c r="BL42" s="17">
        <v>0</v>
      </c>
      <c r="BM42" s="15">
        <f t="shared" si="82"/>
        <v>0</v>
      </c>
      <c r="BN42" s="15">
        <v>0</v>
      </c>
      <c r="BO42" s="17">
        <v>0</v>
      </c>
      <c r="BP42" s="17">
        <v>0</v>
      </c>
      <c r="BQ42" s="17">
        <v>0</v>
      </c>
      <c r="BR42" s="15">
        <f t="shared" si="83"/>
        <v>0</v>
      </c>
      <c r="BS42" s="15">
        <v>0</v>
      </c>
      <c r="BT42" s="17">
        <v>0</v>
      </c>
      <c r="BU42" s="17">
        <v>0</v>
      </c>
      <c r="BV42" s="17">
        <v>0</v>
      </c>
    </row>
    <row r="43" spans="1:74" s="8" customFormat="1" ht="52.5" customHeight="1" outlineLevel="2" x14ac:dyDescent="0.25">
      <c r="A43" s="20" t="s">
        <v>176</v>
      </c>
      <c r="B43" s="10" t="s">
        <v>12</v>
      </c>
      <c r="C43" s="10" t="s">
        <v>31</v>
      </c>
      <c r="D43" s="65" t="s">
        <v>39</v>
      </c>
      <c r="E43" s="15">
        <v>5223</v>
      </c>
      <c r="F43" s="17">
        <f>K43+P43+U43+Z43+AE43+AO43+AT43+AY43+BD43+BI43+BN43+BS43</f>
        <v>0</v>
      </c>
      <c r="G43" s="17">
        <f t="shared" si="70"/>
        <v>0</v>
      </c>
      <c r="H43" s="17">
        <f t="shared" si="71"/>
        <v>5223</v>
      </c>
      <c r="I43" s="17">
        <f>N43+S43+X43+AC43+AH43+AR43+AW43+BB43+BG43+BL43+BQ43+BV43</f>
        <v>0</v>
      </c>
      <c r="J43" s="15">
        <f t="shared" si="72"/>
        <v>0</v>
      </c>
      <c r="K43" s="17">
        <v>0</v>
      </c>
      <c r="L43" s="17">
        <v>0</v>
      </c>
      <c r="M43" s="17">
        <v>0</v>
      </c>
      <c r="N43" s="17">
        <v>0</v>
      </c>
      <c r="O43" s="15">
        <f t="shared" si="73"/>
        <v>0</v>
      </c>
      <c r="P43" s="17">
        <v>0</v>
      </c>
      <c r="Q43" s="17">
        <v>0</v>
      </c>
      <c r="R43" s="17">
        <v>0</v>
      </c>
      <c r="S43" s="17">
        <v>0</v>
      </c>
      <c r="T43" s="15">
        <f t="shared" si="74"/>
        <v>5223</v>
      </c>
      <c r="U43" s="17">
        <v>0</v>
      </c>
      <c r="V43" s="17">
        <v>0</v>
      </c>
      <c r="W43" s="17">
        <v>5223</v>
      </c>
      <c r="X43" s="17">
        <v>0</v>
      </c>
      <c r="Y43" s="15">
        <f t="shared" si="75"/>
        <v>0</v>
      </c>
      <c r="Z43" s="17">
        <v>0</v>
      </c>
      <c r="AA43" s="17">
        <v>0</v>
      </c>
      <c r="AB43" s="17">
        <v>0</v>
      </c>
      <c r="AC43" s="17">
        <v>0</v>
      </c>
      <c r="AD43" s="15">
        <f t="shared" si="76"/>
        <v>0</v>
      </c>
      <c r="AE43" s="15">
        <v>0</v>
      </c>
      <c r="AF43" s="17">
        <v>0</v>
      </c>
      <c r="AG43" s="17">
        <v>0</v>
      </c>
      <c r="AH43" s="17">
        <v>0</v>
      </c>
      <c r="AI43" s="63">
        <f t="shared" si="52"/>
        <v>0</v>
      </c>
      <c r="AJ43" s="54"/>
      <c r="AK43" s="54">
        <v>0</v>
      </c>
      <c r="AL43" s="54">
        <v>0</v>
      </c>
      <c r="AM43" s="54">
        <v>0</v>
      </c>
      <c r="AN43" s="15">
        <f t="shared" si="77"/>
        <v>0</v>
      </c>
      <c r="AO43" s="15">
        <v>0</v>
      </c>
      <c r="AP43" s="17">
        <v>0</v>
      </c>
      <c r="AQ43" s="17">
        <v>0</v>
      </c>
      <c r="AR43" s="17">
        <v>0</v>
      </c>
      <c r="AS43" s="15">
        <f t="shared" si="78"/>
        <v>0</v>
      </c>
      <c r="AT43" s="15">
        <v>0</v>
      </c>
      <c r="AU43" s="17">
        <v>0</v>
      </c>
      <c r="AV43" s="17">
        <v>0</v>
      </c>
      <c r="AW43" s="17">
        <v>0</v>
      </c>
      <c r="AX43" s="15">
        <f t="shared" si="79"/>
        <v>0</v>
      </c>
      <c r="AY43" s="15">
        <v>0</v>
      </c>
      <c r="AZ43" s="17">
        <v>0</v>
      </c>
      <c r="BA43" s="17">
        <v>0</v>
      </c>
      <c r="BB43" s="17">
        <v>0</v>
      </c>
      <c r="BC43" s="15">
        <f t="shared" si="80"/>
        <v>0</v>
      </c>
      <c r="BD43" s="15">
        <v>0</v>
      </c>
      <c r="BE43" s="17">
        <v>0</v>
      </c>
      <c r="BF43" s="17">
        <v>0</v>
      </c>
      <c r="BG43" s="17">
        <v>0</v>
      </c>
      <c r="BH43" s="15">
        <f t="shared" si="81"/>
        <v>0</v>
      </c>
      <c r="BI43" s="15">
        <v>0</v>
      </c>
      <c r="BJ43" s="17">
        <v>0</v>
      </c>
      <c r="BK43" s="17">
        <v>0</v>
      </c>
      <c r="BL43" s="17">
        <v>0</v>
      </c>
      <c r="BM43" s="15">
        <f t="shared" si="82"/>
        <v>0</v>
      </c>
      <c r="BN43" s="15">
        <v>0</v>
      </c>
      <c r="BO43" s="17">
        <v>0</v>
      </c>
      <c r="BP43" s="17">
        <v>0</v>
      </c>
      <c r="BQ43" s="17">
        <v>0</v>
      </c>
      <c r="BR43" s="15">
        <f t="shared" si="83"/>
        <v>0</v>
      </c>
      <c r="BS43" s="15">
        <v>0</v>
      </c>
      <c r="BT43" s="17">
        <v>0</v>
      </c>
      <c r="BU43" s="17">
        <v>0</v>
      </c>
      <c r="BV43" s="17">
        <v>0</v>
      </c>
    </row>
    <row r="44" spans="1:74" s="8" customFormat="1" ht="37.5" customHeight="1" outlineLevel="2" x14ac:dyDescent="0.25">
      <c r="A44" s="31" t="s">
        <v>35</v>
      </c>
      <c r="B44" s="84" t="s">
        <v>94</v>
      </c>
      <c r="C44" s="85"/>
      <c r="D44" s="86"/>
      <c r="E44" s="23">
        <f t="shared" ref="E44" si="87">E45+E64</f>
        <v>96831.400000000009</v>
      </c>
      <c r="F44" s="23">
        <f t="shared" ref="F44" si="88">F45+F64</f>
        <v>0</v>
      </c>
      <c r="G44" s="23">
        <f t="shared" ref="G44" si="89">G45+G64</f>
        <v>0</v>
      </c>
      <c r="H44" s="23">
        <f>J44+O44+T44+Y44+AD44+AN44+AS44+AX44+BC44+BH44+BM44+BR44</f>
        <v>96831.4</v>
      </c>
      <c r="I44" s="23">
        <f t="shared" ref="I44" si="90">I45+I64</f>
        <v>0</v>
      </c>
      <c r="J44" s="23">
        <f t="shared" ref="J44" si="91">J45+J64</f>
        <v>6398.2000000000007</v>
      </c>
      <c r="K44" s="23">
        <f t="shared" ref="K44" si="92">K45+K64</f>
        <v>0</v>
      </c>
      <c r="L44" s="23">
        <f t="shared" ref="L44" si="93">L45+L64</f>
        <v>0</v>
      </c>
      <c r="M44" s="23">
        <f t="shared" ref="M44" si="94">M45+M64</f>
        <v>6398.2000000000007</v>
      </c>
      <c r="N44" s="23">
        <f t="shared" ref="N44" si="95">N45+N64</f>
        <v>0</v>
      </c>
      <c r="O44" s="23">
        <f t="shared" ref="O44" si="96">O45+O64</f>
        <v>10615.5</v>
      </c>
      <c r="P44" s="23">
        <f t="shared" ref="P44" si="97">P45+P64</f>
        <v>0</v>
      </c>
      <c r="Q44" s="23">
        <f t="shared" ref="Q44" si="98">Q45+Q64</f>
        <v>0</v>
      </c>
      <c r="R44" s="23">
        <f t="shared" ref="R44" si="99">R45+R64</f>
        <v>10615.5</v>
      </c>
      <c r="S44" s="23">
        <f t="shared" ref="S44" si="100">S45+S64</f>
        <v>0</v>
      </c>
      <c r="T44" s="23">
        <f t="shared" ref="T44" si="101">T45+T64</f>
        <v>6605.9</v>
      </c>
      <c r="U44" s="23">
        <f t="shared" ref="U44" si="102">U45+U64</f>
        <v>0</v>
      </c>
      <c r="V44" s="23">
        <f t="shared" ref="V44" si="103">V45+V64</f>
        <v>0</v>
      </c>
      <c r="W44" s="23">
        <f t="shared" ref="W44" si="104">W45+W64</f>
        <v>6605.9</v>
      </c>
      <c r="X44" s="23">
        <f t="shared" ref="X44" si="105">X45+X64</f>
        <v>0</v>
      </c>
      <c r="Y44" s="23">
        <f t="shared" ref="Y44" si="106">Y45+Y64</f>
        <v>12608.999999999998</v>
      </c>
      <c r="Z44" s="23">
        <f t="shared" ref="Z44" si="107">Z45+Z64</f>
        <v>0</v>
      </c>
      <c r="AA44" s="23">
        <f t="shared" ref="AA44" si="108">AA45+AA64</f>
        <v>0</v>
      </c>
      <c r="AB44" s="23">
        <f t="shared" ref="AB44" si="109">AB45+AB64</f>
        <v>12608.999999999998</v>
      </c>
      <c r="AC44" s="23">
        <f t="shared" ref="AC44" si="110">AC45+AC64</f>
        <v>0</v>
      </c>
      <c r="AD44" s="23">
        <f t="shared" ref="AD44" si="111">AD45+AD64</f>
        <v>6887</v>
      </c>
      <c r="AE44" s="23">
        <f t="shared" ref="AE44" si="112">AE45+AE64</f>
        <v>0</v>
      </c>
      <c r="AF44" s="23">
        <f t="shared" ref="AF44" si="113">AF45+AF64</f>
        <v>0</v>
      </c>
      <c r="AG44" s="23">
        <f t="shared" ref="AG44" si="114">AG45+AG64</f>
        <v>6887</v>
      </c>
      <c r="AH44" s="23">
        <f t="shared" ref="AH44" si="115">AH45+AH64</f>
        <v>0</v>
      </c>
      <c r="AI44" s="63">
        <f t="shared" si="52"/>
        <v>0</v>
      </c>
      <c r="AJ44" s="54"/>
      <c r="AK44" s="54">
        <v>0</v>
      </c>
      <c r="AL44" s="54">
        <v>0</v>
      </c>
      <c r="AM44" s="54">
        <v>0</v>
      </c>
      <c r="AN44" s="23">
        <f t="shared" ref="AN44:AW44" si="116">AN45+AN64</f>
        <v>7066.4000000000005</v>
      </c>
      <c r="AO44" s="23">
        <f t="shared" si="116"/>
        <v>0</v>
      </c>
      <c r="AP44" s="23">
        <f t="shared" si="116"/>
        <v>0</v>
      </c>
      <c r="AQ44" s="23">
        <f t="shared" si="116"/>
        <v>7066.4000000000005</v>
      </c>
      <c r="AR44" s="23">
        <f t="shared" si="116"/>
        <v>0</v>
      </c>
      <c r="AS44" s="23">
        <f t="shared" si="116"/>
        <v>7262.2000000000007</v>
      </c>
      <c r="AT44" s="23">
        <f t="shared" si="116"/>
        <v>0</v>
      </c>
      <c r="AU44" s="23">
        <f t="shared" si="116"/>
        <v>0</v>
      </c>
      <c r="AV44" s="23">
        <f t="shared" si="116"/>
        <v>7262.2000000000007</v>
      </c>
      <c r="AW44" s="23">
        <f t="shared" si="116"/>
        <v>0</v>
      </c>
      <c r="AX44" s="23">
        <f t="shared" ref="AX44:BL44" si="117">AX45+AX64</f>
        <v>7456.6</v>
      </c>
      <c r="AY44" s="23">
        <f t="shared" si="117"/>
        <v>0</v>
      </c>
      <c r="AZ44" s="23">
        <f t="shared" si="117"/>
        <v>0</v>
      </c>
      <c r="BA44" s="23">
        <f t="shared" si="117"/>
        <v>7456.6</v>
      </c>
      <c r="BB44" s="23">
        <f t="shared" si="117"/>
        <v>0</v>
      </c>
      <c r="BC44" s="23">
        <f t="shared" si="117"/>
        <v>7658.8</v>
      </c>
      <c r="BD44" s="23">
        <f t="shared" si="117"/>
        <v>0</v>
      </c>
      <c r="BE44" s="23">
        <f t="shared" si="117"/>
        <v>0</v>
      </c>
      <c r="BF44" s="23">
        <f t="shared" si="117"/>
        <v>7658.8</v>
      </c>
      <c r="BG44" s="23">
        <f t="shared" si="117"/>
        <v>0</v>
      </c>
      <c r="BH44" s="23">
        <f t="shared" si="117"/>
        <v>7869</v>
      </c>
      <c r="BI44" s="23">
        <f t="shared" si="117"/>
        <v>0</v>
      </c>
      <c r="BJ44" s="23">
        <f t="shared" si="117"/>
        <v>0</v>
      </c>
      <c r="BK44" s="23">
        <f t="shared" si="117"/>
        <v>7869</v>
      </c>
      <c r="BL44" s="23">
        <f t="shared" si="117"/>
        <v>0</v>
      </c>
      <c r="BM44" s="23">
        <f t="shared" ref="BM44:BV44" si="118">BM45+BM64</f>
        <v>8087.7000000000007</v>
      </c>
      <c r="BN44" s="23">
        <f t="shared" si="118"/>
        <v>0</v>
      </c>
      <c r="BO44" s="23">
        <f t="shared" si="118"/>
        <v>0</v>
      </c>
      <c r="BP44" s="23">
        <f t="shared" si="118"/>
        <v>8087.7000000000007</v>
      </c>
      <c r="BQ44" s="23">
        <f t="shared" si="118"/>
        <v>0</v>
      </c>
      <c r="BR44" s="23">
        <f t="shared" si="118"/>
        <v>8315.1</v>
      </c>
      <c r="BS44" s="61">
        <f t="shared" si="118"/>
        <v>0</v>
      </c>
      <c r="BT44" s="23">
        <f t="shared" si="118"/>
        <v>0</v>
      </c>
      <c r="BU44" s="23">
        <f t="shared" si="118"/>
        <v>8315.1</v>
      </c>
      <c r="BV44" s="61">
        <f t="shared" si="118"/>
        <v>0</v>
      </c>
    </row>
    <row r="45" spans="1:74" s="9" customFormat="1" ht="58.5" customHeight="1" outlineLevel="2" x14ac:dyDescent="0.25">
      <c r="A45" s="29" t="s">
        <v>36</v>
      </c>
      <c r="B45" s="93" t="s">
        <v>117</v>
      </c>
      <c r="C45" s="94"/>
      <c r="D45" s="95"/>
      <c r="E45" s="15">
        <f t="shared" ref="E45:I45" si="119">SUM(E46:E63)</f>
        <v>39133.900000000009</v>
      </c>
      <c r="F45" s="15">
        <f t="shared" si="119"/>
        <v>0</v>
      </c>
      <c r="G45" s="15">
        <f t="shared" si="119"/>
        <v>0</v>
      </c>
      <c r="H45" s="15">
        <f t="shared" ref="G45:H61" si="120">M45+R45+W45+AB45+AG45+AQ45+AV45+BA45+BF45+BK45+BP45+BU45</f>
        <v>39133.899999999987</v>
      </c>
      <c r="I45" s="15">
        <f t="shared" si="119"/>
        <v>0</v>
      </c>
      <c r="J45" s="15">
        <f>SUM(J46:J63)</f>
        <v>2542.8000000000002</v>
      </c>
      <c r="K45" s="15">
        <f t="shared" ref="K45:BV45" si="121">SUM(K46:K63)</f>
        <v>0</v>
      </c>
      <c r="L45" s="15">
        <f t="shared" si="121"/>
        <v>0</v>
      </c>
      <c r="M45" s="15">
        <f t="shared" si="121"/>
        <v>2542.8000000000002</v>
      </c>
      <c r="N45" s="15">
        <f t="shared" si="121"/>
        <v>0</v>
      </c>
      <c r="O45" s="15">
        <f t="shared" si="121"/>
        <v>6621.3</v>
      </c>
      <c r="P45" s="15">
        <f t="shared" si="121"/>
        <v>0</v>
      </c>
      <c r="Q45" s="15">
        <f t="shared" si="121"/>
        <v>0</v>
      </c>
      <c r="R45" s="15">
        <f t="shared" si="121"/>
        <v>6621.3</v>
      </c>
      <c r="S45" s="15">
        <f t="shared" si="121"/>
        <v>0</v>
      </c>
      <c r="T45" s="15">
        <f t="shared" ref="T45" si="122">SUM(T46:T63)</f>
        <v>2451.9</v>
      </c>
      <c r="U45" s="15">
        <f t="shared" si="121"/>
        <v>0</v>
      </c>
      <c r="V45" s="15">
        <f t="shared" si="121"/>
        <v>0</v>
      </c>
      <c r="W45" s="15">
        <f t="shared" si="121"/>
        <v>2451.9</v>
      </c>
      <c r="X45" s="15">
        <f t="shared" si="121"/>
        <v>0</v>
      </c>
      <c r="Y45" s="15">
        <f t="shared" si="121"/>
        <v>8297.0999999999985</v>
      </c>
      <c r="Z45" s="15">
        <f t="shared" si="121"/>
        <v>0</v>
      </c>
      <c r="AA45" s="15">
        <f t="shared" si="121"/>
        <v>0</v>
      </c>
      <c r="AB45" s="15">
        <f t="shared" ref="AB45" si="123">SUM(AB46:AB63)</f>
        <v>8297.0999999999985</v>
      </c>
      <c r="AC45" s="15">
        <f t="shared" si="121"/>
        <v>0</v>
      </c>
      <c r="AD45" s="15">
        <f t="shared" si="121"/>
        <v>2402.6000000000004</v>
      </c>
      <c r="AE45" s="15">
        <f t="shared" si="121"/>
        <v>0</v>
      </c>
      <c r="AF45" s="15">
        <f t="shared" si="121"/>
        <v>0</v>
      </c>
      <c r="AG45" s="15">
        <f t="shared" ref="AG45" si="124">SUM(AG46:AG63)</f>
        <v>2402.6000000000004</v>
      </c>
      <c r="AH45" s="15">
        <f t="shared" si="121"/>
        <v>0</v>
      </c>
      <c r="AI45" s="15">
        <f t="shared" si="121"/>
        <v>0</v>
      </c>
      <c r="AJ45" s="15">
        <f t="shared" si="121"/>
        <v>0</v>
      </c>
      <c r="AK45" s="15">
        <f t="shared" si="121"/>
        <v>0</v>
      </c>
      <c r="AL45" s="15">
        <f t="shared" si="121"/>
        <v>0</v>
      </c>
      <c r="AM45" s="15">
        <f t="shared" si="121"/>
        <v>0</v>
      </c>
      <c r="AN45" s="15">
        <f t="shared" si="121"/>
        <v>2402.6000000000004</v>
      </c>
      <c r="AO45" s="15">
        <f t="shared" si="121"/>
        <v>0</v>
      </c>
      <c r="AP45" s="15">
        <f t="shared" si="121"/>
        <v>0</v>
      </c>
      <c r="AQ45" s="15">
        <f t="shared" si="121"/>
        <v>2402.6000000000004</v>
      </c>
      <c r="AR45" s="15">
        <f t="shared" si="121"/>
        <v>0</v>
      </c>
      <c r="AS45" s="15">
        <v>2402.6000000000004</v>
      </c>
      <c r="AT45" s="15">
        <f t="shared" si="121"/>
        <v>0</v>
      </c>
      <c r="AU45" s="15">
        <f t="shared" si="121"/>
        <v>0</v>
      </c>
      <c r="AV45" s="15">
        <v>2402.6000000000004</v>
      </c>
      <c r="AW45" s="15">
        <f t="shared" si="121"/>
        <v>0</v>
      </c>
      <c r="AX45" s="15">
        <v>2402.6000000000004</v>
      </c>
      <c r="AY45" s="15">
        <f t="shared" si="121"/>
        <v>0</v>
      </c>
      <c r="AZ45" s="15">
        <f t="shared" si="121"/>
        <v>0</v>
      </c>
      <c r="BA45" s="15">
        <v>2402.6000000000004</v>
      </c>
      <c r="BB45" s="15">
        <f t="shared" si="121"/>
        <v>0</v>
      </c>
      <c r="BC45" s="15">
        <v>2402.6000000000004</v>
      </c>
      <c r="BD45" s="15">
        <f t="shared" si="121"/>
        <v>0</v>
      </c>
      <c r="BE45" s="15">
        <f t="shared" si="121"/>
        <v>0</v>
      </c>
      <c r="BF45" s="15">
        <v>2402.6000000000004</v>
      </c>
      <c r="BG45" s="15">
        <f t="shared" si="121"/>
        <v>0</v>
      </c>
      <c r="BH45" s="15">
        <v>2402.6000000000004</v>
      </c>
      <c r="BI45" s="15">
        <f t="shared" si="121"/>
        <v>0</v>
      </c>
      <c r="BJ45" s="15">
        <f t="shared" si="121"/>
        <v>0</v>
      </c>
      <c r="BK45" s="15">
        <v>2402.6000000000004</v>
      </c>
      <c r="BL45" s="15">
        <f t="shared" si="121"/>
        <v>0</v>
      </c>
      <c r="BM45" s="15">
        <v>2402.6000000000004</v>
      </c>
      <c r="BN45" s="15">
        <f t="shared" si="121"/>
        <v>0</v>
      </c>
      <c r="BO45" s="15">
        <f t="shared" si="121"/>
        <v>0</v>
      </c>
      <c r="BP45" s="15">
        <v>2402.6000000000004</v>
      </c>
      <c r="BQ45" s="15">
        <f t="shared" si="121"/>
        <v>0</v>
      </c>
      <c r="BR45" s="15">
        <v>2402.6000000000004</v>
      </c>
      <c r="BS45" s="15">
        <f t="shared" si="121"/>
        <v>0</v>
      </c>
      <c r="BT45" s="15">
        <f t="shared" si="121"/>
        <v>0</v>
      </c>
      <c r="BU45" s="15">
        <v>2402.6000000000004</v>
      </c>
      <c r="BV45" s="15">
        <f t="shared" si="121"/>
        <v>0</v>
      </c>
    </row>
    <row r="46" spans="1:74" s="8" customFormat="1" ht="66" outlineLevel="2" x14ac:dyDescent="0.25">
      <c r="A46" s="20" t="s">
        <v>58</v>
      </c>
      <c r="B46" s="64" t="s">
        <v>189</v>
      </c>
      <c r="C46" s="65" t="s">
        <v>188</v>
      </c>
      <c r="D46" s="65" t="s">
        <v>190</v>
      </c>
      <c r="E46" s="15">
        <f t="shared" ref="E46:E118" si="125">F46+G46+H46+I46</f>
        <v>5063.3000000000029</v>
      </c>
      <c r="F46" s="17">
        <f>K46+P46+U46+Z46+AE46+AO46+AT46+AY46+BD46+BI46+BN46+BS46</f>
        <v>0</v>
      </c>
      <c r="G46" s="17">
        <f t="shared" si="120"/>
        <v>0</v>
      </c>
      <c r="H46" s="17">
        <f t="shared" si="120"/>
        <v>5063.3000000000029</v>
      </c>
      <c r="I46" s="17">
        <f>N46+S46+X46+AC46+AH46+AR46+AW46+BB46+BG46+BL46+BQ46+BV46</f>
        <v>0</v>
      </c>
      <c r="J46" s="15">
        <v>32.799999999999997</v>
      </c>
      <c r="K46" s="17">
        <v>0</v>
      </c>
      <c r="L46" s="16">
        <v>0</v>
      </c>
      <c r="M46" s="17">
        <v>32.799999999999997</v>
      </c>
      <c r="N46" s="16">
        <v>0</v>
      </c>
      <c r="O46" s="15">
        <v>4054.1</v>
      </c>
      <c r="P46" s="17">
        <v>0</v>
      </c>
      <c r="Q46" s="16">
        <v>0</v>
      </c>
      <c r="R46" s="17">
        <v>4054.1</v>
      </c>
      <c r="S46" s="16">
        <v>0</v>
      </c>
      <c r="T46" s="15">
        <v>29.4</v>
      </c>
      <c r="U46" s="17">
        <v>0</v>
      </c>
      <c r="V46" s="16">
        <v>0</v>
      </c>
      <c r="W46" s="17">
        <v>29.4</v>
      </c>
      <c r="X46" s="16">
        <v>0</v>
      </c>
      <c r="Y46" s="15">
        <v>718.2</v>
      </c>
      <c r="Z46" s="17">
        <v>0</v>
      </c>
      <c r="AA46" s="16">
        <v>0</v>
      </c>
      <c r="AB46" s="17">
        <v>718.2</v>
      </c>
      <c r="AC46" s="16">
        <v>0</v>
      </c>
      <c r="AD46" s="15">
        <v>28.6</v>
      </c>
      <c r="AE46" s="15">
        <v>0</v>
      </c>
      <c r="AF46" s="16">
        <v>0</v>
      </c>
      <c r="AG46" s="17">
        <v>28.6</v>
      </c>
      <c r="AH46" s="16">
        <v>0</v>
      </c>
      <c r="AI46" s="63">
        <f t="shared" si="52"/>
        <v>0</v>
      </c>
      <c r="AJ46" s="54"/>
      <c r="AK46" s="54">
        <v>0</v>
      </c>
      <c r="AL46" s="54">
        <v>0</v>
      </c>
      <c r="AM46" s="54">
        <v>0</v>
      </c>
      <c r="AN46" s="15">
        <v>28.6</v>
      </c>
      <c r="AO46" s="15">
        <v>0</v>
      </c>
      <c r="AP46" s="16">
        <v>0</v>
      </c>
      <c r="AQ46" s="17">
        <v>28.6</v>
      </c>
      <c r="AR46" s="16">
        <v>0</v>
      </c>
      <c r="AS46" s="15">
        <v>28.6</v>
      </c>
      <c r="AT46" s="15">
        <v>0</v>
      </c>
      <c r="AU46" s="16">
        <v>0</v>
      </c>
      <c r="AV46" s="17">
        <v>28.6</v>
      </c>
      <c r="AW46" s="16">
        <v>0</v>
      </c>
      <c r="AX46" s="15">
        <v>28.6</v>
      </c>
      <c r="AY46" s="15">
        <v>0</v>
      </c>
      <c r="AZ46" s="16">
        <v>0</v>
      </c>
      <c r="BA46" s="17">
        <v>28.6</v>
      </c>
      <c r="BB46" s="16">
        <v>0</v>
      </c>
      <c r="BC46" s="15">
        <v>28.6</v>
      </c>
      <c r="BD46" s="15">
        <v>0</v>
      </c>
      <c r="BE46" s="16">
        <v>0</v>
      </c>
      <c r="BF46" s="17">
        <v>28.6</v>
      </c>
      <c r="BG46" s="16">
        <v>0</v>
      </c>
      <c r="BH46" s="15">
        <v>28.6</v>
      </c>
      <c r="BI46" s="15">
        <v>0</v>
      </c>
      <c r="BJ46" s="16">
        <v>0</v>
      </c>
      <c r="BK46" s="17">
        <v>28.6</v>
      </c>
      <c r="BL46" s="16">
        <v>0</v>
      </c>
      <c r="BM46" s="15">
        <v>28.6</v>
      </c>
      <c r="BN46" s="15">
        <v>0</v>
      </c>
      <c r="BO46" s="16">
        <v>0</v>
      </c>
      <c r="BP46" s="17">
        <v>28.6</v>
      </c>
      <c r="BQ46" s="16">
        <v>0</v>
      </c>
      <c r="BR46" s="15">
        <v>28.6</v>
      </c>
      <c r="BS46" s="15">
        <v>0</v>
      </c>
      <c r="BT46" s="16">
        <v>0</v>
      </c>
      <c r="BU46" s="17">
        <v>28.6</v>
      </c>
      <c r="BV46" s="16">
        <v>0</v>
      </c>
    </row>
    <row r="47" spans="1:74" s="8" customFormat="1" ht="66" outlineLevel="2" x14ac:dyDescent="0.25">
      <c r="A47" s="20" t="s">
        <v>59</v>
      </c>
      <c r="B47" s="11" t="s">
        <v>191</v>
      </c>
      <c r="C47" s="65" t="s">
        <v>188</v>
      </c>
      <c r="D47" s="65" t="s">
        <v>190</v>
      </c>
      <c r="E47" s="15">
        <f t="shared" si="125"/>
        <v>2381.4</v>
      </c>
      <c r="F47" s="17">
        <f t="shared" ref="F47:F63" si="126">K47+P47+U47+Z47+AE47+AO47+AT47+AY47+BD47+BI47+BN47+BS47</f>
        <v>0</v>
      </c>
      <c r="G47" s="17">
        <f t="shared" ref="G47:H63" si="127">L47+Q47+V47+AA47+AF47+AP47+AU47+AZ47+BE47+BJ47+BO47+BT47</f>
        <v>0</v>
      </c>
      <c r="H47" s="17">
        <f t="shared" si="120"/>
        <v>2381.4</v>
      </c>
      <c r="I47" s="17">
        <f t="shared" ref="I47:I63" si="128">N47+S47+X47+AC47+AH47+AR47+AW47+BB47+BG47+BL47+BQ47+BV47</f>
        <v>0</v>
      </c>
      <c r="J47" s="15">
        <v>173.9</v>
      </c>
      <c r="K47" s="17">
        <v>0</v>
      </c>
      <c r="L47" s="16">
        <v>0</v>
      </c>
      <c r="M47" s="17">
        <v>173.9</v>
      </c>
      <c r="N47" s="16">
        <v>0</v>
      </c>
      <c r="O47" s="15">
        <v>203.8</v>
      </c>
      <c r="P47" s="17">
        <v>0</v>
      </c>
      <c r="Q47" s="16">
        <v>0</v>
      </c>
      <c r="R47" s="17">
        <v>203.8</v>
      </c>
      <c r="S47" s="16">
        <v>0</v>
      </c>
      <c r="T47" s="15">
        <v>153.30000000000001</v>
      </c>
      <c r="U47" s="17">
        <v>0</v>
      </c>
      <c r="V47" s="16">
        <v>0</v>
      </c>
      <c r="W47" s="17">
        <v>153.30000000000001</v>
      </c>
      <c r="X47" s="16">
        <v>0</v>
      </c>
      <c r="Y47" s="15">
        <v>654.4</v>
      </c>
      <c r="Z47" s="17">
        <v>0</v>
      </c>
      <c r="AA47" s="16">
        <v>0</v>
      </c>
      <c r="AB47" s="17">
        <v>654.4</v>
      </c>
      <c r="AC47" s="16">
        <v>0</v>
      </c>
      <c r="AD47" s="15">
        <v>149.5</v>
      </c>
      <c r="AE47" s="15">
        <v>0</v>
      </c>
      <c r="AF47" s="16">
        <v>0</v>
      </c>
      <c r="AG47" s="17">
        <v>149.5</v>
      </c>
      <c r="AH47" s="16">
        <v>0</v>
      </c>
      <c r="AI47" s="63">
        <f t="shared" si="52"/>
        <v>0</v>
      </c>
      <c r="AJ47" s="54"/>
      <c r="AK47" s="54">
        <v>0</v>
      </c>
      <c r="AL47" s="54">
        <v>0</v>
      </c>
      <c r="AM47" s="54">
        <v>0</v>
      </c>
      <c r="AN47" s="15">
        <v>149.5</v>
      </c>
      <c r="AO47" s="15">
        <v>0</v>
      </c>
      <c r="AP47" s="16">
        <v>0</v>
      </c>
      <c r="AQ47" s="17">
        <v>149.5</v>
      </c>
      <c r="AR47" s="16">
        <v>0</v>
      </c>
      <c r="AS47" s="15">
        <v>149.5</v>
      </c>
      <c r="AT47" s="15">
        <v>0</v>
      </c>
      <c r="AU47" s="16">
        <v>0</v>
      </c>
      <c r="AV47" s="17">
        <v>149.5</v>
      </c>
      <c r="AW47" s="16">
        <v>0</v>
      </c>
      <c r="AX47" s="15">
        <v>149.5</v>
      </c>
      <c r="AY47" s="15">
        <v>0</v>
      </c>
      <c r="AZ47" s="16">
        <v>0</v>
      </c>
      <c r="BA47" s="17">
        <v>149.5</v>
      </c>
      <c r="BB47" s="16">
        <v>0</v>
      </c>
      <c r="BC47" s="15">
        <v>149.5</v>
      </c>
      <c r="BD47" s="15">
        <v>0</v>
      </c>
      <c r="BE47" s="16">
        <v>0</v>
      </c>
      <c r="BF47" s="17">
        <v>149.5</v>
      </c>
      <c r="BG47" s="16">
        <v>0</v>
      </c>
      <c r="BH47" s="15">
        <v>149.5</v>
      </c>
      <c r="BI47" s="15">
        <v>0</v>
      </c>
      <c r="BJ47" s="16">
        <v>0</v>
      </c>
      <c r="BK47" s="17">
        <v>149.5</v>
      </c>
      <c r="BL47" s="16">
        <v>0</v>
      </c>
      <c r="BM47" s="15">
        <v>149.5</v>
      </c>
      <c r="BN47" s="15">
        <v>0</v>
      </c>
      <c r="BO47" s="16">
        <v>0</v>
      </c>
      <c r="BP47" s="17">
        <v>149.5</v>
      </c>
      <c r="BQ47" s="16">
        <v>0</v>
      </c>
      <c r="BR47" s="15">
        <v>149.5</v>
      </c>
      <c r="BS47" s="15">
        <v>0</v>
      </c>
      <c r="BT47" s="16">
        <v>0</v>
      </c>
      <c r="BU47" s="17">
        <v>149.5</v>
      </c>
      <c r="BV47" s="16">
        <v>0</v>
      </c>
    </row>
    <row r="48" spans="1:74" s="8" customFormat="1" ht="66" outlineLevel="2" x14ac:dyDescent="0.25">
      <c r="A48" s="20" t="s">
        <v>60</v>
      </c>
      <c r="B48" s="11" t="s">
        <v>192</v>
      </c>
      <c r="C48" s="65" t="s">
        <v>188</v>
      </c>
      <c r="D48" s="65" t="s">
        <v>190</v>
      </c>
      <c r="E48" s="15">
        <f t="shared" si="125"/>
        <v>3303.4000000000005</v>
      </c>
      <c r="F48" s="17">
        <f t="shared" si="126"/>
        <v>0</v>
      </c>
      <c r="G48" s="17">
        <f t="shared" si="127"/>
        <v>0</v>
      </c>
      <c r="H48" s="17">
        <f t="shared" si="120"/>
        <v>3303.4000000000005</v>
      </c>
      <c r="I48" s="17">
        <f t="shared" si="128"/>
        <v>0</v>
      </c>
      <c r="J48" s="15">
        <v>281.2</v>
      </c>
      <c r="K48" s="17">
        <v>0</v>
      </c>
      <c r="L48" s="16">
        <v>0</v>
      </c>
      <c r="M48" s="17">
        <v>281.2</v>
      </c>
      <c r="N48" s="16">
        <v>0</v>
      </c>
      <c r="O48" s="15">
        <v>278</v>
      </c>
      <c r="P48" s="17">
        <v>0</v>
      </c>
      <c r="Q48" s="16">
        <v>0</v>
      </c>
      <c r="R48" s="17">
        <v>278</v>
      </c>
      <c r="S48" s="16">
        <v>0</v>
      </c>
      <c r="T48" s="15">
        <v>275.5</v>
      </c>
      <c r="U48" s="17">
        <v>0</v>
      </c>
      <c r="V48" s="16">
        <v>0</v>
      </c>
      <c r="W48" s="17">
        <v>275.5</v>
      </c>
      <c r="X48" s="16">
        <v>0</v>
      </c>
      <c r="Y48" s="15">
        <v>274.3</v>
      </c>
      <c r="Z48" s="17">
        <v>0</v>
      </c>
      <c r="AA48" s="16">
        <v>0</v>
      </c>
      <c r="AB48" s="17">
        <v>274.3</v>
      </c>
      <c r="AC48" s="16">
        <v>0</v>
      </c>
      <c r="AD48" s="15">
        <v>274.3</v>
      </c>
      <c r="AE48" s="15">
        <v>0</v>
      </c>
      <c r="AF48" s="16">
        <v>0</v>
      </c>
      <c r="AG48" s="17">
        <v>274.3</v>
      </c>
      <c r="AH48" s="16">
        <v>0</v>
      </c>
      <c r="AI48" s="63">
        <f t="shared" si="52"/>
        <v>0</v>
      </c>
      <c r="AJ48" s="54"/>
      <c r="AK48" s="54">
        <v>0</v>
      </c>
      <c r="AL48" s="54">
        <v>0</v>
      </c>
      <c r="AM48" s="54">
        <v>0</v>
      </c>
      <c r="AN48" s="15">
        <v>274.3</v>
      </c>
      <c r="AO48" s="15">
        <v>0</v>
      </c>
      <c r="AP48" s="16">
        <v>0</v>
      </c>
      <c r="AQ48" s="17">
        <v>274.3</v>
      </c>
      <c r="AR48" s="16">
        <v>0</v>
      </c>
      <c r="AS48" s="15">
        <v>274.3</v>
      </c>
      <c r="AT48" s="15">
        <v>0</v>
      </c>
      <c r="AU48" s="16">
        <v>0</v>
      </c>
      <c r="AV48" s="17">
        <v>274.3</v>
      </c>
      <c r="AW48" s="16">
        <v>0</v>
      </c>
      <c r="AX48" s="15">
        <v>274.3</v>
      </c>
      <c r="AY48" s="15">
        <v>0</v>
      </c>
      <c r="AZ48" s="16">
        <v>0</v>
      </c>
      <c r="BA48" s="17">
        <v>274.3</v>
      </c>
      <c r="BB48" s="16">
        <v>0</v>
      </c>
      <c r="BC48" s="15">
        <v>274.3</v>
      </c>
      <c r="BD48" s="15">
        <v>0</v>
      </c>
      <c r="BE48" s="16">
        <v>0</v>
      </c>
      <c r="BF48" s="17">
        <v>274.3</v>
      </c>
      <c r="BG48" s="16">
        <v>0</v>
      </c>
      <c r="BH48" s="15">
        <v>274.3</v>
      </c>
      <c r="BI48" s="15">
        <v>0</v>
      </c>
      <c r="BJ48" s="16">
        <v>0</v>
      </c>
      <c r="BK48" s="17">
        <v>274.3</v>
      </c>
      <c r="BL48" s="16">
        <v>0</v>
      </c>
      <c r="BM48" s="15">
        <v>274.3</v>
      </c>
      <c r="BN48" s="15">
        <v>0</v>
      </c>
      <c r="BO48" s="16">
        <v>0</v>
      </c>
      <c r="BP48" s="17">
        <v>274.3</v>
      </c>
      <c r="BQ48" s="16">
        <v>0</v>
      </c>
      <c r="BR48" s="15">
        <v>274.3</v>
      </c>
      <c r="BS48" s="15">
        <v>0</v>
      </c>
      <c r="BT48" s="16">
        <v>0</v>
      </c>
      <c r="BU48" s="17">
        <v>274.3</v>
      </c>
      <c r="BV48" s="16">
        <v>0</v>
      </c>
    </row>
    <row r="49" spans="1:74" s="8" customFormat="1" ht="66" outlineLevel="2" x14ac:dyDescent="0.25">
      <c r="A49" s="20" t="s">
        <v>61</v>
      </c>
      <c r="B49" s="11" t="s">
        <v>193</v>
      </c>
      <c r="C49" s="65" t="s">
        <v>188</v>
      </c>
      <c r="D49" s="65" t="s">
        <v>190</v>
      </c>
      <c r="E49" s="15">
        <f t="shared" si="125"/>
        <v>1365.2000000000003</v>
      </c>
      <c r="F49" s="17">
        <f t="shared" si="126"/>
        <v>0</v>
      </c>
      <c r="G49" s="17">
        <f t="shared" si="127"/>
        <v>0</v>
      </c>
      <c r="H49" s="17">
        <f t="shared" si="120"/>
        <v>1365.2000000000003</v>
      </c>
      <c r="I49" s="17">
        <f t="shared" si="128"/>
        <v>0</v>
      </c>
      <c r="J49" s="15">
        <v>113.9</v>
      </c>
      <c r="K49" s="17">
        <v>0</v>
      </c>
      <c r="L49" s="16">
        <v>0</v>
      </c>
      <c r="M49" s="17">
        <v>113.9</v>
      </c>
      <c r="N49" s="16">
        <v>0</v>
      </c>
      <c r="O49" s="15">
        <v>111.1</v>
      </c>
      <c r="P49" s="17">
        <v>0</v>
      </c>
      <c r="Q49" s="16">
        <v>0</v>
      </c>
      <c r="R49" s="17">
        <v>111.1</v>
      </c>
      <c r="S49" s="16">
        <v>0</v>
      </c>
      <c r="T49" s="15">
        <v>112.4</v>
      </c>
      <c r="U49" s="17">
        <v>0</v>
      </c>
      <c r="V49" s="16">
        <v>0</v>
      </c>
      <c r="W49" s="17">
        <v>112.4</v>
      </c>
      <c r="X49" s="16">
        <v>0</v>
      </c>
      <c r="Y49" s="15">
        <v>114.2</v>
      </c>
      <c r="Z49" s="17">
        <v>0</v>
      </c>
      <c r="AA49" s="16">
        <v>0</v>
      </c>
      <c r="AB49" s="17">
        <v>114.2</v>
      </c>
      <c r="AC49" s="16">
        <v>0</v>
      </c>
      <c r="AD49" s="15">
        <v>114.2</v>
      </c>
      <c r="AE49" s="15">
        <v>0</v>
      </c>
      <c r="AF49" s="16">
        <v>0</v>
      </c>
      <c r="AG49" s="17">
        <v>114.2</v>
      </c>
      <c r="AH49" s="16">
        <v>0</v>
      </c>
      <c r="AI49" s="63">
        <f t="shared" si="52"/>
        <v>0</v>
      </c>
      <c r="AJ49" s="54"/>
      <c r="AK49" s="54">
        <v>0</v>
      </c>
      <c r="AL49" s="54">
        <v>0</v>
      </c>
      <c r="AM49" s="54">
        <v>0</v>
      </c>
      <c r="AN49" s="15">
        <v>114.2</v>
      </c>
      <c r="AO49" s="15">
        <v>0</v>
      </c>
      <c r="AP49" s="16">
        <v>0</v>
      </c>
      <c r="AQ49" s="17">
        <v>114.2</v>
      </c>
      <c r="AR49" s="16">
        <v>0</v>
      </c>
      <c r="AS49" s="15">
        <v>114.2</v>
      </c>
      <c r="AT49" s="15">
        <v>0</v>
      </c>
      <c r="AU49" s="16">
        <v>0</v>
      </c>
      <c r="AV49" s="17">
        <v>114.2</v>
      </c>
      <c r="AW49" s="16">
        <v>0</v>
      </c>
      <c r="AX49" s="15">
        <v>114.2</v>
      </c>
      <c r="AY49" s="15">
        <v>0</v>
      </c>
      <c r="AZ49" s="16">
        <v>0</v>
      </c>
      <c r="BA49" s="17">
        <v>114.2</v>
      </c>
      <c r="BB49" s="16">
        <v>0</v>
      </c>
      <c r="BC49" s="15">
        <v>114.2</v>
      </c>
      <c r="BD49" s="15">
        <v>0</v>
      </c>
      <c r="BE49" s="16">
        <v>0</v>
      </c>
      <c r="BF49" s="17">
        <v>114.2</v>
      </c>
      <c r="BG49" s="16">
        <v>0</v>
      </c>
      <c r="BH49" s="15">
        <v>114.2</v>
      </c>
      <c r="BI49" s="15">
        <v>0</v>
      </c>
      <c r="BJ49" s="16">
        <v>0</v>
      </c>
      <c r="BK49" s="17">
        <v>114.2</v>
      </c>
      <c r="BL49" s="16">
        <v>0</v>
      </c>
      <c r="BM49" s="15">
        <v>114.2</v>
      </c>
      <c r="BN49" s="15">
        <v>0</v>
      </c>
      <c r="BO49" s="16">
        <v>0</v>
      </c>
      <c r="BP49" s="17">
        <v>114.2</v>
      </c>
      <c r="BQ49" s="16">
        <v>0</v>
      </c>
      <c r="BR49" s="15">
        <v>114.2</v>
      </c>
      <c r="BS49" s="15">
        <v>0</v>
      </c>
      <c r="BT49" s="16">
        <v>0</v>
      </c>
      <c r="BU49" s="17">
        <v>114.2</v>
      </c>
      <c r="BV49" s="16">
        <v>0</v>
      </c>
    </row>
    <row r="50" spans="1:74" s="8" customFormat="1" ht="66" outlineLevel="2" x14ac:dyDescent="0.25">
      <c r="A50" s="20" t="s">
        <v>62</v>
      </c>
      <c r="B50" s="11" t="s">
        <v>194</v>
      </c>
      <c r="C50" s="65" t="s">
        <v>188</v>
      </c>
      <c r="D50" s="65" t="s">
        <v>190</v>
      </c>
      <c r="E50" s="15">
        <f t="shared" si="125"/>
        <v>1048.3000000000002</v>
      </c>
      <c r="F50" s="17">
        <f t="shared" si="126"/>
        <v>0</v>
      </c>
      <c r="G50" s="17">
        <f t="shared" si="127"/>
        <v>0</v>
      </c>
      <c r="H50" s="17">
        <f t="shared" si="120"/>
        <v>1048.3000000000002</v>
      </c>
      <c r="I50" s="17">
        <f t="shared" si="128"/>
        <v>0</v>
      </c>
      <c r="J50" s="15">
        <v>87.6</v>
      </c>
      <c r="K50" s="17">
        <v>0</v>
      </c>
      <c r="L50" s="16">
        <v>0</v>
      </c>
      <c r="M50" s="17">
        <v>87.6</v>
      </c>
      <c r="N50" s="16">
        <v>0</v>
      </c>
      <c r="O50" s="15">
        <v>89.7</v>
      </c>
      <c r="P50" s="17">
        <v>0</v>
      </c>
      <c r="Q50" s="16">
        <v>0</v>
      </c>
      <c r="R50" s="17">
        <v>89.7</v>
      </c>
      <c r="S50" s="16">
        <v>0</v>
      </c>
      <c r="T50" s="15">
        <v>90.7</v>
      </c>
      <c r="U50" s="17">
        <v>0</v>
      </c>
      <c r="V50" s="16">
        <v>0</v>
      </c>
      <c r="W50" s="17">
        <v>90.7</v>
      </c>
      <c r="X50" s="16">
        <v>0</v>
      </c>
      <c r="Y50" s="15">
        <v>86.7</v>
      </c>
      <c r="Z50" s="17">
        <v>0</v>
      </c>
      <c r="AA50" s="16">
        <v>0</v>
      </c>
      <c r="AB50" s="17">
        <v>86.7</v>
      </c>
      <c r="AC50" s="16">
        <v>0</v>
      </c>
      <c r="AD50" s="15">
        <v>86.7</v>
      </c>
      <c r="AE50" s="15">
        <v>0</v>
      </c>
      <c r="AF50" s="16">
        <v>0</v>
      </c>
      <c r="AG50" s="17">
        <v>86.7</v>
      </c>
      <c r="AH50" s="16">
        <v>0</v>
      </c>
      <c r="AI50" s="63">
        <f t="shared" si="52"/>
        <v>0</v>
      </c>
      <c r="AJ50" s="54"/>
      <c r="AK50" s="54">
        <v>0</v>
      </c>
      <c r="AL50" s="54">
        <v>0</v>
      </c>
      <c r="AM50" s="54">
        <v>0</v>
      </c>
      <c r="AN50" s="15">
        <v>86.7</v>
      </c>
      <c r="AO50" s="15">
        <v>0</v>
      </c>
      <c r="AP50" s="16">
        <v>0</v>
      </c>
      <c r="AQ50" s="17">
        <v>86.7</v>
      </c>
      <c r="AR50" s="16">
        <v>0</v>
      </c>
      <c r="AS50" s="15">
        <v>86.7</v>
      </c>
      <c r="AT50" s="15">
        <v>0</v>
      </c>
      <c r="AU50" s="16">
        <v>0</v>
      </c>
      <c r="AV50" s="17">
        <v>86.7</v>
      </c>
      <c r="AW50" s="16">
        <v>0</v>
      </c>
      <c r="AX50" s="15">
        <v>86.7</v>
      </c>
      <c r="AY50" s="15">
        <v>0</v>
      </c>
      <c r="AZ50" s="16">
        <v>0</v>
      </c>
      <c r="BA50" s="17">
        <v>86.7</v>
      </c>
      <c r="BB50" s="16">
        <v>0</v>
      </c>
      <c r="BC50" s="15">
        <v>86.7</v>
      </c>
      <c r="BD50" s="15">
        <v>0</v>
      </c>
      <c r="BE50" s="16">
        <v>0</v>
      </c>
      <c r="BF50" s="17">
        <v>86.7</v>
      </c>
      <c r="BG50" s="16">
        <v>0</v>
      </c>
      <c r="BH50" s="15">
        <v>86.7</v>
      </c>
      <c r="BI50" s="15">
        <v>0</v>
      </c>
      <c r="BJ50" s="16">
        <v>0</v>
      </c>
      <c r="BK50" s="17">
        <v>86.7</v>
      </c>
      <c r="BL50" s="16">
        <v>0</v>
      </c>
      <c r="BM50" s="15">
        <v>86.7</v>
      </c>
      <c r="BN50" s="15">
        <v>0</v>
      </c>
      <c r="BO50" s="16">
        <v>0</v>
      </c>
      <c r="BP50" s="17">
        <v>86.7</v>
      </c>
      <c r="BQ50" s="16">
        <v>0</v>
      </c>
      <c r="BR50" s="15">
        <v>86.7</v>
      </c>
      <c r="BS50" s="15">
        <v>0</v>
      </c>
      <c r="BT50" s="16">
        <v>0</v>
      </c>
      <c r="BU50" s="17">
        <v>86.7</v>
      </c>
      <c r="BV50" s="16">
        <v>0</v>
      </c>
    </row>
    <row r="51" spans="1:74" s="8" customFormat="1" ht="66" outlineLevel="2" x14ac:dyDescent="0.25">
      <c r="A51" s="20" t="s">
        <v>63</v>
      </c>
      <c r="B51" s="11" t="s">
        <v>183</v>
      </c>
      <c r="C51" s="65" t="s">
        <v>188</v>
      </c>
      <c r="D51" s="65" t="s">
        <v>190</v>
      </c>
      <c r="E51" s="15">
        <f t="shared" si="125"/>
        <v>5477.2000000000016</v>
      </c>
      <c r="F51" s="17">
        <f t="shared" si="126"/>
        <v>0</v>
      </c>
      <c r="G51" s="17">
        <f t="shared" si="127"/>
        <v>0</v>
      </c>
      <c r="H51" s="17">
        <f t="shared" si="120"/>
        <v>5477.2000000000016</v>
      </c>
      <c r="I51" s="17">
        <f t="shared" si="128"/>
        <v>0</v>
      </c>
      <c r="J51" s="15">
        <v>64.5</v>
      </c>
      <c r="K51" s="17">
        <v>0</v>
      </c>
      <c r="L51" s="16">
        <v>0</v>
      </c>
      <c r="M51" s="17">
        <v>64.5</v>
      </c>
      <c r="N51" s="16">
        <v>0</v>
      </c>
      <c r="O51" s="15">
        <v>62.8</v>
      </c>
      <c r="P51" s="17">
        <v>0</v>
      </c>
      <c r="Q51" s="16">
        <v>0</v>
      </c>
      <c r="R51" s="17">
        <v>62.8</v>
      </c>
      <c r="S51" s="16">
        <v>0</v>
      </c>
      <c r="T51" s="15">
        <v>62.2</v>
      </c>
      <c r="U51" s="17">
        <v>0</v>
      </c>
      <c r="V51" s="16">
        <v>0</v>
      </c>
      <c r="W51" s="17">
        <v>62.2</v>
      </c>
      <c r="X51" s="16">
        <v>0</v>
      </c>
      <c r="Y51" s="15">
        <v>4765.3</v>
      </c>
      <c r="Z51" s="17">
        <v>0</v>
      </c>
      <c r="AA51" s="16">
        <v>0</v>
      </c>
      <c r="AB51" s="17">
        <v>4765.3</v>
      </c>
      <c r="AC51" s="16">
        <v>0</v>
      </c>
      <c r="AD51" s="15">
        <v>65.3</v>
      </c>
      <c r="AE51" s="15">
        <v>0</v>
      </c>
      <c r="AF51" s="16">
        <v>0</v>
      </c>
      <c r="AG51" s="17">
        <v>65.3</v>
      </c>
      <c r="AH51" s="16">
        <v>0</v>
      </c>
      <c r="AI51" s="63">
        <f t="shared" ref="AI51" si="129">SUM(AJ51:AM51)</f>
        <v>0</v>
      </c>
      <c r="AJ51" s="54"/>
      <c r="AK51" s="54">
        <v>0</v>
      </c>
      <c r="AL51" s="54">
        <v>0</v>
      </c>
      <c r="AM51" s="54">
        <v>0</v>
      </c>
      <c r="AN51" s="15">
        <v>65.3</v>
      </c>
      <c r="AO51" s="15">
        <v>0</v>
      </c>
      <c r="AP51" s="16">
        <v>0</v>
      </c>
      <c r="AQ51" s="17">
        <v>65.3</v>
      </c>
      <c r="AR51" s="16">
        <v>0</v>
      </c>
      <c r="AS51" s="15">
        <v>65.3</v>
      </c>
      <c r="AT51" s="15">
        <v>0</v>
      </c>
      <c r="AU51" s="16">
        <v>0</v>
      </c>
      <c r="AV51" s="17">
        <v>65.3</v>
      </c>
      <c r="AW51" s="16">
        <v>0</v>
      </c>
      <c r="AX51" s="15">
        <v>65.3</v>
      </c>
      <c r="AY51" s="15">
        <v>0</v>
      </c>
      <c r="AZ51" s="16">
        <v>0</v>
      </c>
      <c r="BA51" s="17">
        <v>65.3</v>
      </c>
      <c r="BB51" s="16">
        <v>0</v>
      </c>
      <c r="BC51" s="15">
        <v>65.3</v>
      </c>
      <c r="BD51" s="15">
        <v>0</v>
      </c>
      <c r="BE51" s="16">
        <v>0</v>
      </c>
      <c r="BF51" s="17">
        <v>65.3</v>
      </c>
      <c r="BG51" s="16">
        <v>0</v>
      </c>
      <c r="BH51" s="15">
        <v>65.3</v>
      </c>
      <c r="BI51" s="15">
        <v>0</v>
      </c>
      <c r="BJ51" s="16">
        <v>0</v>
      </c>
      <c r="BK51" s="17">
        <v>65.3</v>
      </c>
      <c r="BL51" s="16">
        <v>0</v>
      </c>
      <c r="BM51" s="15">
        <v>65.3</v>
      </c>
      <c r="BN51" s="15">
        <v>0</v>
      </c>
      <c r="BO51" s="16">
        <v>0</v>
      </c>
      <c r="BP51" s="17">
        <v>65.3</v>
      </c>
      <c r="BQ51" s="16">
        <v>0</v>
      </c>
      <c r="BR51" s="15">
        <v>65.3</v>
      </c>
      <c r="BS51" s="15">
        <v>0</v>
      </c>
      <c r="BT51" s="16">
        <v>0</v>
      </c>
      <c r="BU51" s="17">
        <v>65.3</v>
      </c>
      <c r="BV51" s="16">
        <v>0</v>
      </c>
    </row>
    <row r="52" spans="1:74" s="8" customFormat="1" ht="66" outlineLevel="2" x14ac:dyDescent="0.25">
      <c r="A52" s="20" t="s">
        <v>64</v>
      </c>
      <c r="B52" s="11" t="s">
        <v>195</v>
      </c>
      <c r="C52" s="65" t="s">
        <v>188</v>
      </c>
      <c r="D52" s="65" t="s">
        <v>190</v>
      </c>
      <c r="E52" s="15">
        <f t="shared" si="125"/>
        <v>1856.1000000000004</v>
      </c>
      <c r="F52" s="17">
        <f t="shared" si="126"/>
        <v>0</v>
      </c>
      <c r="G52" s="17">
        <f t="shared" si="127"/>
        <v>0</v>
      </c>
      <c r="H52" s="17">
        <f t="shared" si="120"/>
        <v>1856.1000000000004</v>
      </c>
      <c r="I52" s="17">
        <f t="shared" si="128"/>
        <v>0</v>
      </c>
      <c r="J52" s="15">
        <v>171.6</v>
      </c>
      <c r="K52" s="17">
        <v>0</v>
      </c>
      <c r="L52" s="16">
        <v>0</v>
      </c>
      <c r="M52" s="17">
        <v>171.6</v>
      </c>
      <c r="N52" s="16">
        <v>0</v>
      </c>
      <c r="O52" s="15">
        <v>162.30000000000001</v>
      </c>
      <c r="P52" s="17">
        <v>0</v>
      </c>
      <c r="Q52" s="16">
        <v>0</v>
      </c>
      <c r="R52" s="17">
        <v>162.30000000000001</v>
      </c>
      <c r="S52" s="16">
        <v>0</v>
      </c>
      <c r="T52" s="15">
        <v>159.6</v>
      </c>
      <c r="U52" s="17">
        <v>0</v>
      </c>
      <c r="V52" s="16">
        <v>0</v>
      </c>
      <c r="W52" s="17">
        <v>159.6</v>
      </c>
      <c r="X52" s="16">
        <v>0</v>
      </c>
      <c r="Y52" s="15">
        <v>151.4</v>
      </c>
      <c r="Z52" s="17">
        <v>0</v>
      </c>
      <c r="AA52" s="16">
        <v>0</v>
      </c>
      <c r="AB52" s="17">
        <v>151.4</v>
      </c>
      <c r="AC52" s="16">
        <v>0</v>
      </c>
      <c r="AD52" s="15">
        <v>151.4</v>
      </c>
      <c r="AE52" s="15">
        <v>0</v>
      </c>
      <c r="AF52" s="16">
        <v>0</v>
      </c>
      <c r="AG52" s="17">
        <v>151.4</v>
      </c>
      <c r="AH52" s="16">
        <v>0</v>
      </c>
      <c r="AI52" s="63">
        <f t="shared" si="52"/>
        <v>0</v>
      </c>
      <c r="AJ52" s="54"/>
      <c r="AK52" s="54">
        <v>0</v>
      </c>
      <c r="AL52" s="54">
        <v>0</v>
      </c>
      <c r="AM52" s="54">
        <v>0</v>
      </c>
      <c r="AN52" s="15">
        <v>151.4</v>
      </c>
      <c r="AO52" s="15">
        <v>0</v>
      </c>
      <c r="AP52" s="16">
        <v>0</v>
      </c>
      <c r="AQ52" s="17">
        <v>151.4</v>
      </c>
      <c r="AR52" s="16">
        <v>0</v>
      </c>
      <c r="AS52" s="15">
        <v>151.4</v>
      </c>
      <c r="AT52" s="15">
        <v>0</v>
      </c>
      <c r="AU52" s="16">
        <v>0</v>
      </c>
      <c r="AV52" s="17">
        <v>151.4</v>
      </c>
      <c r="AW52" s="16">
        <v>0</v>
      </c>
      <c r="AX52" s="15">
        <v>151.4</v>
      </c>
      <c r="AY52" s="15">
        <v>0</v>
      </c>
      <c r="AZ52" s="16">
        <v>0</v>
      </c>
      <c r="BA52" s="17">
        <v>151.4</v>
      </c>
      <c r="BB52" s="16">
        <v>0</v>
      </c>
      <c r="BC52" s="15">
        <v>151.4</v>
      </c>
      <c r="BD52" s="15">
        <v>0</v>
      </c>
      <c r="BE52" s="16">
        <v>0</v>
      </c>
      <c r="BF52" s="17">
        <v>151.4</v>
      </c>
      <c r="BG52" s="16">
        <v>0</v>
      </c>
      <c r="BH52" s="15">
        <v>151.4</v>
      </c>
      <c r="BI52" s="15">
        <v>0</v>
      </c>
      <c r="BJ52" s="16">
        <v>0</v>
      </c>
      <c r="BK52" s="17">
        <v>151.4</v>
      </c>
      <c r="BL52" s="16">
        <v>0</v>
      </c>
      <c r="BM52" s="15">
        <v>151.4</v>
      </c>
      <c r="BN52" s="15">
        <v>0</v>
      </c>
      <c r="BO52" s="16">
        <v>0</v>
      </c>
      <c r="BP52" s="17">
        <v>151.4</v>
      </c>
      <c r="BQ52" s="16">
        <v>0</v>
      </c>
      <c r="BR52" s="15">
        <v>151.4</v>
      </c>
      <c r="BS52" s="15">
        <v>0</v>
      </c>
      <c r="BT52" s="16">
        <v>0</v>
      </c>
      <c r="BU52" s="17">
        <v>151.4</v>
      </c>
      <c r="BV52" s="16">
        <v>0</v>
      </c>
    </row>
    <row r="53" spans="1:74" s="8" customFormat="1" ht="66" outlineLevel="2" x14ac:dyDescent="0.25">
      <c r="A53" s="20" t="s">
        <v>65</v>
      </c>
      <c r="B53" s="11" t="s">
        <v>196</v>
      </c>
      <c r="C53" s="65" t="s">
        <v>188</v>
      </c>
      <c r="D53" s="65" t="s">
        <v>190</v>
      </c>
      <c r="E53" s="15">
        <f t="shared" si="125"/>
        <v>1957.3000000000004</v>
      </c>
      <c r="F53" s="17">
        <f t="shared" si="126"/>
        <v>0</v>
      </c>
      <c r="G53" s="17">
        <f t="shared" si="127"/>
        <v>0</v>
      </c>
      <c r="H53" s="17">
        <f t="shared" si="120"/>
        <v>1957.3000000000004</v>
      </c>
      <c r="I53" s="17">
        <f t="shared" si="128"/>
        <v>0</v>
      </c>
      <c r="J53" s="15">
        <v>169.1</v>
      </c>
      <c r="K53" s="17">
        <v>0</v>
      </c>
      <c r="L53" s="16">
        <v>0</v>
      </c>
      <c r="M53" s="17">
        <v>169.1</v>
      </c>
      <c r="N53" s="16">
        <v>0</v>
      </c>
      <c r="O53" s="15">
        <v>166.5</v>
      </c>
      <c r="P53" s="17">
        <v>0</v>
      </c>
      <c r="Q53" s="16">
        <v>0</v>
      </c>
      <c r="R53" s="17">
        <v>166.5</v>
      </c>
      <c r="S53" s="16">
        <v>0</v>
      </c>
      <c r="T53" s="15">
        <v>164.6</v>
      </c>
      <c r="U53" s="17">
        <v>0</v>
      </c>
      <c r="V53" s="16">
        <v>0</v>
      </c>
      <c r="W53" s="17">
        <v>164.6</v>
      </c>
      <c r="X53" s="16">
        <v>0</v>
      </c>
      <c r="Y53" s="15">
        <v>161.9</v>
      </c>
      <c r="Z53" s="17">
        <v>0</v>
      </c>
      <c r="AA53" s="16">
        <v>0</v>
      </c>
      <c r="AB53" s="17">
        <v>161.9</v>
      </c>
      <c r="AC53" s="16">
        <v>0</v>
      </c>
      <c r="AD53" s="15">
        <v>161.9</v>
      </c>
      <c r="AE53" s="15">
        <v>0</v>
      </c>
      <c r="AF53" s="16">
        <v>0</v>
      </c>
      <c r="AG53" s="17">
        <v>161.9</v>
      </c>
      <c r="AH53" s="16">
        <v>0</v>
      </c>
      <c r="AI53" s="63">
        <f t="shared" si="52"/>
        <v>0</v>
      </c>
      <c r="AJ53" s="54"/>
      <c r="AK53" s="54">
        <v>0</v>
      </c>
      <c r="AL53" s="54">
        <v>0</v>
      </c>
      <c r="AM53" s="54">
        <v>0</v>
      </c>
      <c r="AN53" s="15">
        <v>161.9</v>
      </c>
      <c r="AO53" s="15">
        <v>0</v>
      </c>
      <c r="AP53" s="16">
        <v>0</v>
      </c>
      <c r="AQ53" s="17">
        <v>161.9</v>
      </c>
      <c r="AR53" s="16">
        <v>0</v>
      </c>
      <c r="AS53" s="15">
        <v>161.9</v>
      </c>
      <c r="AT53" s="15">
        <v>0</v>
      </c>
      <c r="AU53" s="16">
        <v>0</v>
      </c>
      <c r="AV53" s="17">
        <v>161.9</v>
      </c>
      <c r="AW53" s="16">
        <v>0</v>
      </c>
      <c r="AX53" s="15">
        <v>161.9</v>
      </c>
      <c r="AY53" s="15">
        <v>0</v>
      </c>
      <c r="AZ53" s="16">
        <v>0</v>
      </c>
      <c r="BA53" s="17">
        <v>161.9</v>
      </c>
      <c r="BB53" s="16">
        <v>0</v>
      </c>
      <c r="BC53" s="15">
        <v>161.9</v>
      </c>
      <c r="BD53" s="15">
        <v>0</v>
      </c>
      <c r="BE53" s="16">
        <v>0</v>
      </c>
      <c r="BF53" s="17">
        <v>161.9</v>
      </c>
      <c r="BG53" s="16">
        <v>0</v>
      </c>
      <c r="BH53" s="15">
        <v>161.9</v>
      </c>
      <c r="BI53" s="15">
        <v>0</v>
      </c>
      <c r="BJ53" s="16">
        <v>0</v>
      </c>
      <c r="BK53" s="17">
        <v>161.9</v>
      </c>
      <c r="BL53" s="16">
        <v>0</v>
      </c>
      <c r="BM53" s="15">
        <v>161.9</v>
      </c>
      <c r="BN53" s="15">
        <v>0</v>
      </c>
      <c r="BO53" s="16">
        <v>0</v>
      </c>
      <c r="BP53" s="17">
        <v>161.9</v>
      </c>
      <c r="BQ53" s="16">
        <v>0</v>
      </c>
      <c r="BR53" s="15">
        <v>161.9</v>
      </c>
      <c r="BS53" s="15">
        <v>0</v>
      </c>
      <c r="BT53" s="16">
        <v>0</v>
      </c>
      <c r="BU53" s="17">
        <v>161.9</v>
      </c>
      <c r="BV53" s="16">
        <v>0</v>
      </c>
    </row>
    <row r="54" spans="1:74" s="8" customFormat="1" ht="66" outlineLevel="2" x14ac:dyDescent="0.25">
      <c r="A54" s="20" t="s">
        <v>66</v>
      </c>
      <c r="B54" s="11" t="s">
        <v>197</v>
      </c>
      <c r="C54" s="65" t="s">
        <v>188</v>
      </c>
      <c r="D54" s="65" t="s">
        <v>190</v>
      </c>
      <c r="E54" s="15">
        <f t="shared" si="125"/>
        <v>1978.4000000000003</v>
      </c>
      <c r="F54" s="17">
        <f t="shared" si="126"/>
        <v>0</v>
      </c>
      <c r="G54" s="17">
        <f t="shared" si="127"/>
        <v>0</v>
      </c>
      <c r="H54" s="17">
        <f t="shared" si="120"/>
        <v>1978.4000000000003</v>
      </c>
      <c r="I54" s="17">
        <f t="shared" si="128"/>
        <v>0</v>
      </c>
      <c r="J54" s="15">
        <v>177.3</v>
      </c>
      <c r="K54" s="17">
        <v>0</v>
      </c>
      <c r="L54" s="16">
        <v>0</v>
      </c>
      <c r="M54" s="17">
        <v>177.3</v>
      </c>
      <c r="N54" s="16">
        <v>0</v>
      </c>
      <c r="O54" s="15">
        <v>167.6</v>
      </c>
      <c r="P54" s="17">
        <v>0</v>
      </c>
      <c r="Q54" s="16">
        <v>0</v>
      </c>
      <c r="R54" s="17">
        <v>167.6</v>
      </c>
      <c r="S54" s="16">
        <v>0</v>
      </c>
      <c r="T54" s="15">
        <v>185.4</v>
      </c>
      <c r="U54" s="17">
        <v>0</v>
      </c>
      <c r="V54" s="16">
        <v>0</v>
      </c>
      <c r="W54" s="17">
        <v>185.4</v>
      </c>
      <c r="X54" s="16">
        <v>0</v>
      </c>
      <c r="Y54" s="15">
        <v>160.9</v>
      </c>
      <c r="Z54" s="17">
        <v>0</v>
      </c>
      <c r="AA54" s="16">
        <v>0</v>
      </c>
      <c r="AB54" s="17">
        <v>160.9</v>
      </c>
      <c r="AC54" s="16">
        <v>0</v>
      </c>
      <c r="AD54" s="15">
        <v>160.9</v>
      </c>
      <c r="AE54" s="15">
        <v>0</v>
      </c>
      <c r="AF54" s="16">
        <v>0</v>
      </c>
      <c r="AG54" s="17">
        <v>160.9</v>
      </c>
      <c r="AH54" s="16">
        <v>0</v>
      </c>
      <c r="AI54" s="63">
        <f t="shared" si="52"/>
        <v>0</v>
      </c>
      <c r="AJ54" s="54"/>
      <c r="AK54" s="54">
        <v>0</v>
      </c>
      <c r="AL54" s="54">
        <v>0</v>
      </c>
      <c r="AM54" s="54">
        <v>0</v>
      </c>
      <c r="AN54" s="15">
        <v>160.9</v>
      </c>
      <c r="AO54" s="15">
        <v>0</v>
      </c>
      <c r="AP54" s="16">
        <v>0</v>
      </c>
      <c r="AQ54" s="17">
        <v>160.9</v>
      </c>
      <c r="AR54" s="16">
        <v>0</v>
      </c>
      <c r="AS54" s="15">
        <v>160.9</v>
      </c>
      <c r="AT54" s="15">
        <v>0</v>
      </c>
      <c r="AU54" s="16">
        <v>0</v>
      </c>
      <c r="AV54" s="17">
        <v>160.9</v>
      </c>
      <c r="AW54" s="16">
        <v>0</v>
      </c>
      <c r="AX54" s="15">
        <v>160.9</v>
      </c>
      <c r="AY54" s="15">
        <v>0</v>
      </c>
      <c r="AZ54" s="16">
        <v>0</v>
      </c>
      <c r="BA54" s="17">
        <v>160.9</v>
      </c>
      <c r="BB54" s="16">
        <v>0</v>
      </c>
      <c r="BC54" s="15">
        <v>160.9</v>
      </c>
      <c r="BD54" s="15">
        <v>0</v>
      </c>
      <c r="BE54" s="16">
        <v>0</v>
      </c>
      <c r="BF54" s="17">
        <v>160.9</v>
      </c>
      <c r="BG54" s="16">
        <v>0</v>
      </c>
      <c r="BH54" s="15">
        <v>160.9</v>
      </c>
      <c r="BI54" s="15">
        <v>0</v>
      </c>
      <c r="BJ54" s="16">
        <v>0</v>
      </c>
      <c r="BK54" s="17">
        <v>160.9</v>
      </c>
      <c r="BL54" s="16">
        <v>0</v>
      </c>
      <c r="BM54" s="15">
        <v>160.9</v>
      </c>
      <c r="BN54" s="15">
        <v>0</v>
      </c>
      <c r="BO54" s="16">
        <v>0</v>
      </c>
      <c r="BP54" s="17">
        <v>160.9</v>
      </c>
      <c r="BQ54" s="16">
        <v>0</v>
      </c>
      <c r="BR54" s="15">
        <v>160.9</v>
      </c>
      <c r="BS54" s="15">
        <v>0</v>
      </c>
      <c r="BT54" s="16">
        <v>0</v>
      </c>
      <c r="BU54" s="17">
        <v>160.9</v>
      </c>
      <c r="BV54" s="16">
        <v>0</v>
      </c>
    </row>
    <row r="55" spans="1:74" s="8" customFormat="1" ht="66" outlineLevel="2" x14ac:dyDescent="0.25">
      <c r="A55" s="32" t="s">
        <v>67</v>
      </c>
      <c r="B55" s="12" t="s">
        <v>198</v>
      </c>
      <c r="C55" s="65" t="s">
        <v>188</v>
      </c>
      <c r="D55" s="65" t="s">
        <v>190</v>
      </c>
      <c r="E55" s="15">
        <f t="shared" si="125"/>
        <v>3874.2000000000007</v>
      </c>
      <c r="F55" s="17">
        <f t="shared" si="126"/>
        <v>0</v>
      </c>
      <c r="G55" s="17">
        <f t="shared" si="127"/>
        <v>0</v>
      </c>
      <c r="H55" s="17">
        <f t="shared" si="120"/>
        <v>3874.2000000000007</v>
      </c>
      <c r="I55" s="17">
        <f t="shared" si="128"/>
        <v>0</v>
      </c>
      <c r="J55" s="15">
        <v>328.7</v>
      </c>
      <c r="K55" s="17">
        <v>0</v>
      </c>
      <c r="L55" s="16">
        <v>0</v>
      </c>
      <c r="M55" s="17">
        <v>328.7</v>
      </c>
      <c r="N55" s="16">
        <v>0</v>
      </c>
      <c r="O55" s="15">
        <v>410</v>
      </c>
      <c r="P55" s="17">
        <v>0</v>
      </c>
      <c r="Q55" s="16">
        <v>0</v>
      </c>
      <c r="R55" s="17">
        <v>410</v>
      </c>
      <c r="S55" s="16">
        <v>0</v>
      </c>
      <c r="T55" s="15">
        <v>315.8</v>
      </c>
      <c r="U55" s="17">
        <v>0</v>
      </c>
      <c r="V55" s="16">
        <v>0</v>
      </c>
      <c r="W55" s="17">
        <v>315.8</v>
      </c>
      <c r="X55" s="16">
        <v>0</v>
      </c>
      <c r="Y55" s="15">
        <v>313.3</v>
      </c>
      <c r="Z55" s="17">
        <v>0</v>
      </c>
      <c r="AA55" s="16">
        <v>0</v>
      </c>
      <c r="AB55" s="17">
        <v>313.3</v>
      </c>
      <c r="AC55" s="16">
        <v>0</v>
      </c>
      <c r="AD55" s="15">
        <v>313.3</v>
      </c>
      <c r="AE55" s="15">
        <v>0</v>
      </c>
      <c r="AF55" s="16">
        <v>0</v>
      </c>
      <c r="AG55" s="17">
        <v>313.3</v>
      </c>
      <c r="AH55" s="16">
        <v>0</v>
      </c>
      <c r="AI55" s="63">
        <f t="shared" si="52"/>
        <v>0</v>
      </c>
      <c r="AJ55" s="54"/>
      <c r="AK55" s="54">
        <v>0</v>
      </c>
      <c r="AL55" s="54">
        <v>0</v>
      </c>
      <c r="AM55" s="54">
        <v>0</v>
      </c>
      <c r="AN55" s="15">
        <v>313.3</v>
      </c>
      <c r="AO55" s="15">
        <v>0</v>
      </c>
      <c r="AP55" s="16">
        <v>0</v>
      </c>
      <c r="AQ55" s="17">
        <v>313.3</v>
      </c>
      <c r="AR55" s="16">
        <v>0</v>
      </c>
      <c r="AS55" s="15">
        <v>313.3</v>
      </c>
      <c r="AT55" s="15">
        <v>0</v>
      </c>
      <c r="AU55" s="16">
        <v>0</v>
      </c>
      <c r="AV55" s="17">
        <v>313.3</v>
      </c>
      <c r="AW55" s="16">
        <v>0</v>
      </c>
      <c r="AX55" s="15">
        <v>313.3</v>
      </c>
      <c r="AY55" s="15">
        <v>0</v>
      </c>
      <c r="AZ55" s="16">
        <v>0</v>
      </c>
      <c r="BA55" s="17">
        <v>313.3</v>
      </c>
      <c r="BB55" s="16">
        <v>0</v>
      </c>
      <c r="BC55" s="15">
        <v>313.3</v>
      </c>
      <c r="BD55" s="15">
        <v>0</v>
      </c>
      <c r="BE55" s="16">
        <v>0</v>
      </c>
      <c r="BF55" s="17">
        <v>313.3</v>
      </c>
      <c r="BG55" s="16">
        <v>0</v>
      </c>
      <c r="BH55" s="15">
        <v>313.3</v>
      </c>
      <c r="BI55" s="15">
        <v>0</v>
      </c>
      <c r="BJ55" s="16">
        <v>0</v>
      </c>
      <c r="BK55" s="17">
        <v>313.3</v>
      </c>
      <c r="BL55" s="16">
        <v>0</v>
      </c>
      <c r="BM55" s="15">
        <v>313.3</v>
      </c>
      <c r="BN55" s="15">
        <v>0</v>
      </c>
      <c r="BO55" s="16">
        <v>0</v>
      </c>
      <c r="BP55" s="17">
        <v>313.3</v>
      </c>
      <c r="BQ55" s="16">
        <v>0</v>
      </c>
      <c r="BR55" s="15">
        <v>313.3</v>
      </c>
      <c r="BS55" s="15">
        <v>0</v>
      </c>
      <c r="BT55" s="16">
        <v>0</v>
      </c>
      <c r="BU55" s="17">
        <v>313.3</v>
      </c>
      <c r="BV55" s="16">
        <v>0</v>
      </c>
    </row>
    <row r="56" spans="1:74" s="8" customFormat="1" ht="66" outlineLevel="2" x14ac:dyDescent="0.25">
      <c r="A56" s="20" t="s">
        <v>68</v>
      </c>
      <c r="B56" s="11" t="s">
        <v>199</v>
      </c>
      <c r="C56" s="65" t="s">
        <v>188</v>
      </c>
      <c r="D56" s="65" t="s">
        <v>190</v>
      </c>
      <c r="E56" s="15">
        <f t="shared" si="125"/>
        <v>1301.7</v>
      </c>
      <c r="F56" s="17">
        <f t="shared" si="126"/>
        <v>0</v>
      </c>
      <c r="G56" s="17">
        <f t="shared" si="127"/>
        <v>0</v>
      </c>
      <c r="H56" s="17">
        <f t="shared" si="120"/>
        <v>1301.7</v>
      </c>
      <c r="I56" s="17">
        <f t="shared" si="128"/>
        <v>0</v>
      </c>
      <c r="J56" s="15">
        <v>120.8</v>
      </c>
      <c r="K56" s="17">
        <v>0</v>
      </c>
      <c r="L56" s="16">
        <v>0</v>
      </c>
      <c r="M56" s="17">
        <v>120.8</v>
      </c>
      <c r="N56" s="16">
        <v>0</v>
      </c>
      <c r="O56" s="15">
        <v>113.2</v>
      </c>
      <c r="P56" s="17">
        <v>0</v>
      </c>
      <c r="Q56" s="16">
        <v>0</v>
      </c>
      <c r="R56" s="17">
        <v>113.2</v>
      </c>
      <c r="S56" s="16">
        <v>0</v>
      </c>
      <c r="T56" s="15">
        <v>109.2</v>
      </c>
      <c r="U56" s="17">
        <v>0</v>
      </c>
      <c r="V56" s="16">
        <v>0</v>
      </c>
      <c r="W56" s="17">
        <v>109.2</v>
      </c>
      <c r="X56" s="16">
        <v>0</v>
      </c>
      <c r="Y56" s="15">
        <v>106.5</v>
      </c>
      <c r="Z56" s="17">
        <v>0</v>
      </c>
      <c r="AA56" s="16">
        <v>0</v>
      </c>
      <c r="AB56" s="17">
        <v>106.5</v>
      </c>
      <c r="AC56" s="16">
        <v>0</v>
      </c>
      <c r="AD56" s="15">
        <v>106.5</v>
      </c>
      <c r="AE56" s="15">
        <v>0</v>
      </c>
      <c r="AF56" s="16">
        <v>0</v>
      </c>
      <c r="AG56" s="17">
        <v>106.5</v>
      </c>
      <c r="AH56" s="16">
        <v>0</v>
      </c>
      <c r="AI56" s="63">
        <f t="shared" si="52"/>
        <v>0</v>
      </c>
      <c r="AJ56" s="54"/>
      <c r="AK56" s="54">
        <v>0</v>
      </c>
      <c r="AL56" s="54">
        <v>0</v>
      </c>
      <c r="AM56" s="54">
        <v>0</v>
      </c>
      <c r="AN56" s="15">
        <v>106.5</v>
      </c>
      <c r="AO56" s="15">
        <v>0</v>
      </c>
      <c r="AP56" s="16">
        <v>0</v>
      </c>
      <c r="AQ56" s="17">
        <v>106.5</v>
      </c>
      <c r="AR56" s="16">
        <v>0</v>
      </c>
      <c r="AS56" s="15">
        <v>106.5</v>
      </c>
      <c r="AT56" s="15">
        <v>0</v>
      </c>
      <c r="AU56" s="16">
        <v>0</v>
      </c>
      <c r="AV56" s="17">
        <v>106.5</v>
      </c>
      <c r="AW56" s="16">
        <v>0</v>
      </c>
      <c r="AX56" s="15">
        <v>106.5</v>
      </c>
      <c r="AY56" s="15">
        <v>0</v>
      </c>
      <c r="AZ56" s="16">
        <v>0</v>
      </c>
      <c r="BA56" s="17">
        <v>106.5</v>
      </c>
      <c r="BB56" s="16">
        <v>0</v>
      </c>
      <c r="BC56" s="15">
        <v>106.5</v>
      </c>
      <c r="BD56" s="15">
        <v>0</v>
      </c>
      <c r="BE56" s="16">
        <v>0</v>
      </c>
      <c r="BF56" s="17">
        <v>106.5</v>
      </c>
      <c r="BG56" s="16">
        <v>0</v>
      </c>
      <c r="BH56" s="15">
        <v>106.5</v>
      </c>
      <c r="BI56" s="15">
        <v>0</v>
      </c>
      <c r="BJ56" s="16">
        <v>0</v>
      </c>
      <c r="BK56" s="17">
        <v>106.5</v>
      </c>
      <c r="BL56" s="16">
        <v>0</v>
      </c>
      <c r="BM56" s="15">
        <v>106.5</v>
      </c>
      <c r="BN56" s="15">
        <v>0</v>
      </c>
      <c r="BO56" s="16">
        <v>0</v>
      </c>
      <c r="BP56" s="17">
        <v>106.5</v>
      </c>
      <c r="BQ56" s="16">
        <v>0</v>
      </c>
      <c r="BR56" s="15">
        <v>106.5</v>
      </c>
      <c r="BS56" s="15">
        <v>0</v>
      </c>
      <c r="BT56" s="16">
        <v>0</v>
      </c>
      <c r="BU56" s="17">
        <v>106.5</v>
      </c>
      <c r="BV56" s="16">
        <v>0</v>
      </c>
    </row>
    <row r="57" spans="1:74" s="8" customFormat="1" ht="66" outlineLevel="2" x14ac:dyDescent="0.25">
      <c r="A57" s="20" t="s">
        <v>69</v>
      </c>
      <c r="B57" s="11" t="s">
        <v>200</v>
      </c>
      <c r="C57" s="65" t="s">
        <v>188</v>
      </c>
      <c r="D57" s="65" t="s">
        <v>190</v>
      </c>
      <c r="E57" s="15">
        <f t="shared" si="125"/>
        <v>1477.8999999999999</v>
      </c>
      <c r="F57" s="17">
        <f t="shared" si="126"/>
        <v>0</v>
      </c>
      <c r="G57" s="17">
        <f t="shared" si="127"/>
        <v>0</v>
      </c>
      <c r="H57" s="17">
        <f t="shared" si="120"/>
        <v>1477.8999999999999</v>
      </c>
      <c r="I57" s="17">
        <f t="shared" si="128"/>
        <v>0</v>
      </c>
      <c r="J57" s="15">
        <v>126.9</v>
      </c>
      <c r="K57" s="17">
        <v>0</v>
      </c>
      <c r="L57" s="16">
        <v>0</v>
      </c>
      <c r="M57" s="17">
        <v>126.9</v>
      </c>
      <c r="N57" s="16">
        <v>0</v>
      </c>
      <c r="O57" s="15">
        <v>125</v>
      </c>
      <c r="P57" s="17">
        <v>0</v>
      </c>
      <c r="Q57" s="16">
        <v>0</v>
      </c>
      <c r="R57" s="17">
        <v>125</v>
      </c>
      <c r="S57" s="16">
        <v>0</v>
      </c>
      <c r="T57" s="15">
        <v>122.6</v>
      </c>
      <c r="U57" s="17">
        <v>0</v>
      </c>
      <c r="V57" s="16">
        <v>0</v>
      </c>
      <c r="W57" s="17">
        <v>122.6</v>
      </c>
      <c r="X57" s="16">
        <v>0</v>
      </c>
      <c r="Y57" s="15">
        <v>122.6</v>
      </c>
      <c r="Z57" s="17">
        <v>0</v>
      </c>
      <c r="AA57" s="16">
        <v>0</v>
      </c>
      <c r="AB57" s="17">
        <v>122.6</v>
      </c>
      <c r="AC57" s="16">
        <v>0</v>
      </c>
      <c r="AD57" s="15">
        <v>122.6</v>
      </c>
      <c r="AE57" s="15">
        <v>0</v>
      </c>
      <c r="AF57" s="16">
        <v>0</v>
      </c>
      <c r="AG57" s="17">
        <v>122.6</v>
      </c>
      <c r="AH57" s="16">
        <v>0</v>
      </c>
      <c r="AI57" s="63">
        <f t="shared" si="52"/>
        <v>0</v>
      </c>
      <c r="AJ57" s="54"/>
      <c r="AK57" s="54">
        <v>0</v>
      </c>
      <c r="AL57" s="54">
        <v>0</v>
      </c>
      <c r="AM57" s="54">
        <v>0</v>
      </c>
      <c r="AN57" s="15">
        <v>122.6</v>
      </c>
      <c r="AO57" s="15">
        <v>0</v>
      </c>
      <c r="AP57" s="16">
        <v>0</v>
      </c>
      <c r="AQ57" s="17">
        <v>122.6</v>
      </c>
      <c r="AR57" s="16">
        <v>0</v>
      </c>
      <c r="AS57" s="15">
        <v>122.6</v>
      </c>
      <c r="AT57" s="15">
        <v>0</v>
      </c>
      <c r="AU57" s="16">
        <v>0</v>
      </c>
      <c r="AV57" s="17">
        <v>122.6</v>
      </c>
      <c r="AW57" s="16">
        <v>0</v>
      </c>
      <c r="AX57" s="15">
        <v>122.6</v>
      </c>
      <c r="AY57" s="15">
        <v>0</v>
      </c>
      <c r="AZ57" s="16">
        <v>0</v>
      </c>
      <c r="BA57" s="17">
        <v>122.6</v>
      </c>
      <c r="BB57" s="16">
        <v>0</v>
      </c>
      <c r="BC57" s="15">
        <v>122.6</v>
      </c>
      <c r="BD57" s="15">
        <v>0</v>
      </c>
      <c r="BE57" s="16">
        <v>0</v>
      </c>
      <c r="BF57" s="17">
        <v>122.6</v>
      </c>
      <c r="BG57" s="16">
        <v>0</v>
      </c>
      <c r="BH57" s="15">
        <v>122.6</v>
      </c>
      <c r="BI57" s="15">
        <v>0</v>
      </c>
      <c r="BJ57" s="16">
        <v>0</v>
      </c>
      <c r="BK57" s="17">
        <v>122.6</v>
      </c>
      <c r="BL57" s="16">
        <v>0</v>
      </c>
      <c r="BM57" s="15">
        <v>122.6</v>
      </c>
      <c r="BN57" s="15">
        <v>0</v>
      </c>
      <c r="BO57" s="16">
        <v>0</v>
      </c>
      <c r="BP57" s="17">
        <v>122.6</v>
      </c>
      <c r="BQ57" s="16">
        <v>0</v>
      </c>
      <c r="BR57" s="15">
        <v>122.6</v>
      </c>
      <c r="BS57" s="15">
        <v>0</v>
      </c>
      <c r="BT57" s="16">
        <v>0</v>
      </c>
      <c r="BU57" s="17">
        <v>122.6</v>
      </c>
      <c r="BV57" s="16">
        <v>0</v>
      </c>
    </row>
    <row r="58" spans="1:74" s="8" customFormat="1" ht="66" outlineLevel="2" x14ac:dyDescent="0.25">
      <c r="A58" s="20" t="s">
        <v>70</v>
      </c>
      <c r="B58" s="11" t="s">
        <v>201</v>
      </c>
      <c r="C58" s="65" t="s">
        <v>188</v>
      </c>
      <c r="D58" s="65" t="s">
        <v>190</v>
      </c>
      <c r="E58" s="15">
        <f t="shared" si="125"/>
        <v>1749.3000000000004</v>
      </c>
      <c r="F58" s="17">
        <f t="shared" si="126"/>
        <v>0</v>
      </c>
      <c r="G58" s="17">
        <f t="shared" si="127"/>
        <v>0</v>
      </c>
      <c r="H58" s="17">
        <f t="shared" si="120"/>
        <v>1749.3000000000004</v>
      </c>
      <c r="I58" s="17">
        <f t="shared" si="128"/>
        <v>0</v>
      </c>
      <c r="J58" s="15">
        <v>152.69999999999999</v>
      </c>
      <c r="K58" s="17">
        <v>0</v>
      </c>
      <c r="L58" s="16">
        <v>0</v>
      </c>
      <c r="M58" s="17">
        <v>152.69999999999999</v>
      </c>
      <c r="N58" s="16">
        <v>0</v>
      </c>
      <c r="O58" s="15">
        <v>148.30000000000001</v>
      </c>
      <c r="P58" s="17">
        <v>0</v>
      </c>
      <c r="Q58" s="16">
        <v>0</v>
      </c>
      <c r="R58" s="17">
        <v>148.30000000000001</v>
      </c>
      <c r="S58" s="16">
        <v>0</v>
      </c>
      <c r="T58" s="15">
        <v>146</v>
      </c>
      <c r="U58" s="16">
        <v>0</v>
      </c>
      <c r="V58" s="16">
        <v>0</v>
      </c>
      <c r="W58" s="17">
        <v>146</v>
      </c>
      <c r="X58" s="16">
        <v>0</v>
      </c>
      <c r="Y58" s="15">
        <v>144.69999999999999</v>
      </c>
      <c r="Z58" s="16">
        <v>0</v>
      </c>
      <c r="AA58" s="16">
        <v>0</v>
      </c>
      <c r="AB58" s="17">
        <v>144.69999999999999</v>
      </c>
      <c r="AC58" s="16">
        <v>0</v>
      </c>
      <c r="AD58" s="15">
        <v>144.69999999999999</v>
      </c>
      <c r="AE58" s="15">
        <v>0</v>
      </c>
      <c r="AF58" s="16">
        <v>0</v>
      </c>
      <c r="AG58" s="17">
        <v>144.69999999999999</v>
      </c>
      <c r="AH58" s="16">
        <v>0</v>
      </c>
      <c r="AI58" s="63">
        <f t="shared" si="52"/>
        <v>0</v>
      </c>
      <c r="AJ58" s="55">
        <f t="shared" ref="AJ58:AJ61" si="130">AO58</f>
        <v>0</v>
      </c>
      <c r="AK58" s="54">
        <v>0</v>
      </c>
      <c r="AL58" s="54">
        <v>0</v>
      </c>
      <c r="AM58" s="54">
        <v>0</v>
      </c>
      <c r="AN58" s="15">
        <v>144.69999999999999</v>
      </c>
      <c r="AO58" s="15">
        <v>0</v>
      </c>
      <c r="AP58" s="16">
        <v>0</v>
      </c>
      <c r="AQ58" s="17">
        <v>144.69999999999999</v>
      </c>
      <c r="AR58" s="16">
        <v>0</v>
      </c>
      <c r="AS58" s="15">
        <v>144.69999999999999</v>
      </c>
      <c r="AT58" s="15">
        <v>0</v>
      </c>
      <c r="AU58" s="16">
        <v>0</v>
      </c>
      <c r="AV58" s="17">
        <v>144.69999999999999</v>
      </c>
      <c r="AW58" s="16">
        <v>0</v>
      </c>
      <c r="AX58" s="15">
        <v>144.69999999999999</v>
      </c>
      <c r="AY58" s="15">
        <v>0</v>
      </c>
      <c r="AZ58" s="16">
        <v>0</v>
      </c>
      <c r="BA58" s="17">
        <v>144.69999999999999</v>
      </c>
      <c r="BB58" s="16">
        <v>0</v>
      </c>
      <c r="BC58" s="15">
        <v>144.69999999999999</v>
      </c>
      <c r="BD58" s="15">
        <v>0</v>
      </c>
      <c r="BE58" s="16">
        <v>0</v>
      </c>
      <c r="BF58" s="17">
        <v>144.69999999999999</v>
      </c>
      <c r="BG58" s="16">
        <v>0</v>
      </c>
      <c r="BH58" s="15">
        <v>144.69999999999999</v>
      </c>
      <c r="BI58" s="15">
        <v>0</v>
      </c>
      <c r="BJ58" s="16">
        <v>0</v>
      </c>
      <c r="BK58" s="17">
        <v>144.69999999999999</v>
      </c>
      <c r="BL58" s="16">
        <v>0</v>
      </c>
      <c r="BM58" s="15">
        <v>144.69999999999999</v>
      </c>
      <c r="BN58" s="15">
        <v>0</v>
      </c>
      <c r="BO58" s="16">
        <v>0</v>
      </c>
      <c r="BP58" s="17">
        <v>144.69999999999999</v>
      </c>
      <c r="BQ58" s="16">
        <v>0</v>
      </c>
      <c r="BR58" s="15">
        <v>144.69999999999999</v>
      </c>
      <c r="BS58" s="15">
        <v>0</v>
      </c>
      <c r="BT58" s="16">
        <v>0</v>
      </c>
      <c r="BU58" s="17">
        <v>144.69999999999999</v>
      </c>
      <c r="BV58" s="16">
        <v>0</v>
      </c>
    </row>
    <row r="59" spans="1:74" s="8" customFormat="1" ht="66" outlineLevel="2" x14ac:dyDescent="0.25">
      <c r="A59" s="20" t="s">
        <v>71</v>
      </c>
      <c r="B59" s="11" t="s">
        <v>202</v>
      </c>
      <c r="C59" s="65" t="s">
        <v>188</v>
      </c>
      <c r="D59" s="65" t="s">
        <v>190</v>
      </c>
      <c r="E59" s="15">
        <f t="shared" si="125"/>
        <v>1665.3000000000004</v>
      </c>
      <c r="F59" s="17">
        <f t="shared" si="126"/>
        <v>0</v>
      </c>
      <c r="G59" s="17">
        <f t="shared" si="127"/>
        <v>0</v>
      </c>
      <c r="H59" s="17">
        <f t="shared" si="120"/>
        <v>1665.3000000000004</v>
      </c>
      <c r="I59" s="17">
        <f t="shared" si="128"/>
        <v>0</v>
      </c>
      <c r="J59" s="15">
        <v>136.80000000000001</v>
      </c>
      <c r="K59" s="17">
        <v>0</v>
      </c>
      <c r="L59" s="16">
        <v>0</v>
      </c>
      <c r="M59" s="17">
        <v>136.80000000000001</v>
      </c>
      <c r="N59" s="16">
        <v>0</v>
      </c>
      <c r="O59" s="15">
        <v>138.4</v>
      </c>
      <c r="P59" s="17">
        <v>0</v>
      </c>
      <c r="Q59" s="16">
        <v>0</v>
      </c>
      <c r="R59" s="17">
        <v>138.4</v>
      </c>
      <c r="S59" s="16">
        <v>0</v>
      </c>
      <c r="T59" s="15">
        <v>137.30000000000001</v>
      </c>
      <c r="U59" s="16">
        <v>0</v>
      </c>
      <c r="V59" s="16">
        <v>0</v>
      </c>
      <c r="W59" s="17">
        <v>137.30000000000001</v>
      </c>
      <c r="X59" s="16">
        <v>0</v>
      </c>
      <c r="Y59" s="15">
        <v>139.19999999999999</v>
      </c>
      <c r="Z59" s="16">
        <v>0</v>
      </c>
      <c r="AA59" s="16">
        <v>0</v>
      </c>
      <c r="AB59" s="17">
        <v>139.19999999999999</v>
      </c>
      <c r="AC59" s="16">
        <v>0</v>
      </c>
      <c r="AD59" s="15">
        <v>139.19999999999999</v>
      </c>
      <c r="AE59" s="15">
        <v>0</v>
      </c>
      <c r="AF59" s="16">
        <v>0</v>
      </c>
      <c r="AG59" s="17">
        <v>139.19999999999999</v>
      </c>
      <c r="AH59" s="16">
        <v>0</v>
      </c>
      <c r="AI59" s="63">
        <f t="shared" si="52"/>
        <v>0</v>
      </c>
      <c r="AJ59" s="55">
        <f t="shared" si="130"/>
        <v>0</v>
      </c>
      <c r="AK59" s="54">
        <v>0</v>
      </c>
      <c r="AL59" s="54">
        <v>0</v>
      </c>
      <c r="AM59" s="54">
        <v>0</v>
      </c>
      <c r="AN59" s="15">
        <v>139.19999999999999</v>
      </c>
      <c r="AO59" s="15">
        <v>0</v>
      </c>
      <c r="AP59" s="16">
        <v>0</v>
      </c>
      <c r="AQ59" s="17">
        <v>139.19999999999999</v>
      </c>
      <c r="AR59" s="16">
        <v>0</v>
      </c>
      <c r="AS59" s="15">
        <v>139.19999999999999</v>
      </c>
      <c r="AT59" s="15">
        <v>0</v>
      </c>
      <c r="AU59" s="16">
        <v>0</v>
      </c>
      <c r="AV59" s="17">
        <v>139.19999999999999</v>
      </c>
      <c r="AW59" s="16">
        <v>0</v>
      </c>
      <c r="AX59" s="15">
        <v>139.19999999999999</v>
      </c>
      <c r="AY59" s="15">
        <v>0</v>
      </c>
      <c r="AZ59" s="16">
        <v>0</v>
      </c>
      <c r="BA59" s="17">
        <v>139.19999999999999</v>
      </c>
      <c r="BB59" s="16">
        <v>0</v>
      </c>
      <c r="BC59" s="15">
        <v>139.19999999999999</v>
      </c>
      <c r="BD59" s="15">
        <v>0</v>
      </c>
      <c r="BE59" s="16">
        <v>0</v>
      </c>
      <c r="BF59" s="17">
        <v>139.19999999999999</v>
      </c>
      <c r="BG59" s="16">
        <v>0</v>
      </c>
      <c r="BH59" s="15">
        <v>139.19999999999999</v>
      </c>
      <c r="BI59" s="15">
        <v>0</v>
      </c>
      <c r="BJ59" s="16">
        <v>0</v>
      </c>
      <c r="BK59" s="17">
        <v>139.19999999999999</v>
      </c>
      <c r="BL59" s="16">
        <v>0</v>
      </c>
      <c r="BM59" s="15">
        <v>139.19999999999999</v>
      </c>
      <c r="BN59" s="15">
        <v>0</v>
      </c>
      <c r="BO59" s="16">
        <v>0</v>
      </c>
      <c r="BP59" s="17">
        <v>139.19999999999999</v>
      </c>
      <c r="BQ59" s="16">
        <v>0</v>
      </c>
      <c r="BR59" s="15">
        <v>139.19999999999999</v>
      </c>
      <c r="BS59" s="15">
        <v>0</v>
      </c>
      <c r="BT59" s="16">
        <v>0</v>
      </c>
      <c r="BU59" s="17">
        <v>139.19999999999999</v>
      </c>
      <c r="BV59" s="16">
        <v>0</v>
      </c>
    </row>
    <row r="60" spans="1:74" s="8" customFormat="1" ht="66" outlineLevel="2" x14ac:dyDescent="0.25">
      <c r="A60" s="20" t="s">
        <v>72</v>
      </c>
      <c r="B60" s="11" t="s">
        <v>203</v>
      </c>
      <c r="C60" s="65" t="s">
        <v>188</v>
      </c>
      <c r="D60" s="65" t="s">
        <v>190</v>
      </c>
      <c r="E60" s="15">
        <f t="shared" si="125"/>
        <v>1107.7000000000003</v>
      </c>
      <c r="F60" s="17">
        <f t="shared" si="126"/>
        <v>0</v>
      </c>
      <c r="G60" s="17">
        <f t="shared" si="127"/>
        <v>0</v>
      </c>
      <c r="H60" s="17">
        <f t="shared" si="120"/>
        <v>1107.7000000000003</v>
      </c>
      <c r="I60" s="17">
        <f t="shared" si="128"/>
        <v>0</v>
      </c>
      <c r="J60" s="15">
        <v>93.3</v>
      </c>
      <c r="K60" s="17">
        <v>0</v>
      </c>
      <c r="L60" s="16">
        <v>0</v>
      </c>
      <c r="M60" s="17">
        <v>93.3</v>
      </c>
      <c r="N60" s="16">
        <v>0</v>
      </c>
      <c r="O60" s="15">
        <v>86.1</v>
      </c>
      <c r="P60" s="17">
        <v>0</v>
      </c>
      <c r="Q60" s="16">
        <v>0</v>
      </c>
      <c r="R60" s="17">
        <v>86.1</v>
      </c>
      <c r="S60" s="16">
        <v>0</v>
      </c>
      <c r="T60" s="15">
        <v>89.5</v>
      </c>
      <c r="U60" s="16">
        <v>0</v>
      </c>
      <c r="V60" s="16">
        <v>0</v>
      </c>
      <c r="W60" s="17">
        <v>89.5</v>
      </c>
      <c r="X60" s="16">
        <v>0</v>
      </c>
      <c r="Y60" s="15">
        <v>93.2</v>
      </c>
      <c r="Z60" s="16">
        <v>0</v>
      </c>
      <c r="AA60" s="16">
        <v>0</v>
      </c>
      <c r="AB60" s="17">
        <v>93.2</v>
      </c>
      <c r="AC60" s="16">
        <v>0</v>
      </c>
      <c r="AD60" s="15">
        <v>93.2</v>
      </c>
      <c r="AE60" s="15">
        <v>0</v>
      </c>
      <c r="AF60" s="16">
        <v>0</v>
      </c>
      <c r="AG60" s="17">
        <v>93.2</v>
      </c>
      <c r="AH60" s="16">
        <v>0</v>
      </c>
      <c r="AI60" s="63">
        <f t="shared" si="52"/>
        <v>0</v>
      </c>
      <c r="AJ60" s="55">
        <f t="shared" si="130"/>
        <v>0</v>
      </c>
      <c r="AK60" s="54">
        <v>0</v>
      </c>
      <c r="AL60" s="54">
        <v>0</v>
      </c>
      <c r="AM60" s="54">
        <v>0</v>
      </c>
      <c r="AN60" s="15">
        <v>93.2</v>
      </c>
      <c r="AO60" s="15">
        <v>0</v>
      </c>
      <c r="AP60" s="16">
        <v>0</v>
      </c>
      <c r="AQ60" s="17">
        <v>93.2</v>
      </c>
      <c r="AR60" s="16">
        <v>0</v>
      </c>
      <c r="AS60" s="15">
        <v>93.2</v>
      </c>
      <c r="AT60" s="15">
        <v>0</v>
      </c>
      <c r="AU60" s="16">
        <v>0</v>
      </c>
      <c r="AV60" s="17">
        <v>93.2</v>
      </c>
      <c r="AW60" s="16">
        <v>0</v>
      </c>
      <c r="AX60" s="15">
        <v>93.2</v>
      </c>
      <c r="AY60" s="15">
        <v>0</v>
      </c>
      <c r="AZ60" s="16">
        <v>0</v>
      </c>
      <c r="BA60" s="17">
        <v>93.2</v>
      </c>
      <c r="BB60" s="16">
        <v>0</v>
      </c>
      <c r="BC60" s="15">
        <v>93.2</v>
      </c>
      <c r="BD60" s="15">
        <v>0</v>
      </c>
      <c r="BE60" s="16">
        <v>0</v>
      </c>
      <c r="BF60" s="17">
        <v>93.2</v>
      </c>
      <c r="BG60" s="16">
        <v>0</v>
      </c>
      <c r="BH60" s="15">
        <v>93.2</v>
      </c>
      <c r="BI60" s="15">
        <v>0</v>
      </c>
      <c r="BJ60" s="16">
        <v>0</v>
      </c>
      <c r="BK60" s="17">
        <v>93.2</v>
      </c>
      <c r="BL60" s="16">
        <v>0</v>
      </c>
      <c r="BM60" s="15">
        <v>93.2</v>
      </c>
      <c r="BN60" s="15">
        <v>0</v>
      </c>
      <c r="BO60" s="16">
        <v>0</v>
      </c>
      <c r="BP60" s="17">
        <v>93.2</v>
      </c>
      <c r="BQ60" s="16">
        <v>0</v>
      </c>
      <c r="BR60" s="15">
        <v>93.2</v>
      </c>
      <c r="BS60" s="15">
        <v>0</v>
      </c>
      <c r="BT60" s="16">
        <v>0</v>
      </c>
      <c r="BU60" s="17">
        <v>93.2</v>
      </c>
      <c r="BV60" s="16">
        <v>0</v>
      </c>
    </row>
    <row r="61" spans="1:74" s="8" customFormat="1" ht="66" outlineLevel="2" x14ac:dyDescent="0.25">
      <c r="A61" s="20" t="s">
        <v>73</v>
      </c>
      <c r="B61" s="11" t="s">
        <v>204</v>
      </c>
      <c r="C61" s="65" t="s">
        <v>188</v>
      </c>
      <c r="D61" s="65" t="s">
        <v>190</v>
      </c>
      <c r="E61" s="15">
        <f t="shared" si="125"/>
        <v>786.39999999999986</v>
      </c>
      <c r="F61" s="17">
        <f t="shared" si="126"/>
        <v>0</v>
      </c>
      <c r="G61" s="17">
        <f t="shared" si="127"/>
        <v>0</v>
      </c>
      <c r="H61" s="17">
        <f t="shared" si="120"/>
        <v>786.39999999999986</v>
      </c>
      <c r="I61" s="17">
        <f t="shared" si="128"/>
        <v>0</v>
      </c>
      <c r="J61" s="15">
        <v>66.599999999999994</v>
      </c>
      <c r="K61" s="17">
        <v>0</v>
      </c>
      <c r="L61" s="16">
        <v>0</v>
      </c>
      <c r="M61" s="17">
        <v>66.599999999999994</v>
      </c>
      <c r="N61" s="16">
        <v>0</v>
      </c>
      <c r="O61" s="15">
        <v>65.900000000000006</v>
      </c>
      <c r="P61" s="17">
        <v>0</v>
      </c>
      <c r="Q61" s="16">
        <v>0</v>
      </c>
      <c r="R61" s="17">
        <v>65.900000000000006</v>
      </c>
      <c r="S61" s="16">
        <v>0</v>
      </c>
      <c r="T61" s="15">
        <v>66.2</v>
      </c>
      <c r="U61" s="16">
        <v>0</v>
      </c>
      <c r="V61" s="16">
        <v>0</v>
      </c>
      <c r="W61" s="17">
        <v>66.2</v>
      </c>
      <c r="X61" s="16">
        <v>0</v>
      </c>
      <c r="Y61" s="15">
        <v>65.3</v>
      </c>
      <c r="Z61" s="16">
        <v>0</v>
      </c>
      <c r="AA61" s="16">
        <v>0</v>
      </c>
      <c r="AB61" s="17">
        <v>65.3</v>
      </c>
      <c r="AC61" s="16">
        <v>0</v>
      </c>
      <c r="AD61" s="15">
        <v>65.3</v>
      </c>
      <c r="AE61" s="15">
        <v>0</v>
      </c>
      <c r="AF61" s="16">
        <v>0</v>
      </c>
      <c r="AG61" s="17">
        <v>65.3</v>
      </c>
      <c r="AH61" s="16">
        <v>0</v>
      </c>
      <c r="AI61" s="63">
        <f t="shared" si="52"/>
        <v>0</v>
      </c>
      <c r="AJ61" s="55">
        <f t="shared" si="130"/>
        <v>0</v>
      </c>
      <c r="AK61" s="54">
        <v>0</v>
      </c>
      <c r="AL61" s="54">
        <v>0</v>
      </c>
      <c r="AM61" s="54">
        <v>0</v>
      </c>
      <c r="AN61" s="15">
        <v>65.3</v>
      </c>
      <c r="AO61" s="15">
        <v>0</v>
      </c>
      <c r="AP61" s="16">
        <v>0</v>
      </c>
      <c r="AQ61" s="17">
        <v>65.3</v>
      </c>
      <c r="AR61" s="16">
        <v>0</v>
      </c>
      <c r="AS61" s="15">
        <v>65.3</v>
      </c>
      <c r="AT61" s="15">
        <v>0</v>
      </c>
      <c r="AU61" s="16">
        <v>0</v>
      </c>
      <c r="AV61" s="17">
        <v>65.3</v>
      </c>
      <c r="AW61" s="16">
        <v>0</v>
      </c>
      <c r="AX61" s="15">
        <v>65.3</v>
      </c>
      <c r="AY61" s="15">
        <v>0</v>
      </c>
      <c r="AZ61" s="16">
        <v>0</v>
      </c>
      <c r="BA61" s="17">
        <v>65.3</v>
      </c>
      <c r="BB61" s="16">
        <v>0</v>
      </c>
      <c r="BC61" s="15">
        <v>65.3</v>
      </c>
      <c r="BD61" s="15">
        <v>0</v>
      </c>
      <c r="BE61" s="16">
        <v>0</v>
      </c>
      <c r="BF61" s="17">
        <v>65.3</v>
      </c>
      <c r="BG61" s="16">
        <v>0</v>
      </c>
      <c r="BH61" s="15">
        <v>65.3</v>
      </c>
      <c r="BI61" s="15">
        <v>0</v>
      </c>
      <c r="BJ61" s="16">
        <v>0</v>
      </c>
      <c r="BK61" s="17">
        <v>65.3</v>
      </c>
      <c r="BL61" s="16">
        <v>0</v>
      </c>
      <c r="BM61" s="15">
        <v>65.3</v>
      </c>
      <c r="BN61" s="15">
        <v>0</v>
      </c>
      <c r="BO61" s="16">
        <v>0</v>
      </c>
      <c r="BP61" s="17">
        <v>65.3</v>
      </c>
      <c r="BQ61" s="16">
        <v>0</v>
      </c>
      <c r="BR61" s="15">
        <v>65.3</v>
      </c>
      <c r="BS61" s="15">
        <v>0</v>
      </c>
      <c r="BT61" s="16">
        <v>0</v>
      </c>
      <c r="BU61" s="17">
        <v>65.3</v>
      </c>
      <c r="BV61" s="16">
        <v>0</v>
      </c>
    </row>
    <row r="62" spans="1:74" s="8" customFormat="1" ht="66" outlineLevel="2" x14ac:dyDescent="0.25">
      <c r="A62" s="20" t="s">
        <v>74</v>
      </c>
      <c r="B62" s="11" t="s">
        <v>205</v>
      </c>
      <c r="C62" s="65" t="s">
        <v>188</v>
      </c>
      <c r="D62" s="65" t="s">
        <v>190</v>
      </c>
      <c r="E62" s="15">
        <f t="shared" si="125"/>
        <v>1429.0000000000002</v>
      </c>
      <c r="F62" s="17">
        <f t="shared" si="126"/>
        <v>0</v>
      </c>
      <c r="G62" s="17">
        <f t="shared" si="127"/>
        <v>0</v>
      </c>
      <c r="H62" s="17">
        <f t="shared" si="127"/>
        <v>1429.0000000000002</v>
      </c>
      <c r="I62" s="17">
        <f t="shared" si="128"/>
        <v>0</v>
      </c>
      <c r="J62" s="15">
        <v>123.9</v>
      </c>
      <c r="K62" s="17">
        <v>0</v>
      </c>
      <c r="L62" s="16">
        <v>0</v>
      </c>
      <c r="M62" s="17">
        <v>123.9</v>
      </c>
      <c r="N62" s="16">
        <v>0</v>
      </c>
      <c r="O62" s="15">
        <v>118.4</v>
      </c>
      <c r="P62" s="17">
        <v>0</v>
      </c>
      <c r="Q62" s="16">
        <v>0</v>
      </c>
      <c r="R62" s="17">
        <v>118.4</v>
      </c>
      <c r="S62" s="16">
        <v>0</v>
      </c>
      <c r="T62" s="15">
        <v>118.4</v>
      </c>
      <c r="U62" s="16">
        <v>0</v>
      </c>
      <c r="V62" s="16">
        <v>0</v>
      </c>
      <c r="W62" s="17">
        <v>118.4</v>
      </c>
      <c r="X62" s="16">
        <v>0</v>
      </c>
      <c r="Y62" s="15">
        <v>118.7</v>
      </c>
      <c r="Z62" s="16">
        <v>0</v>
      </c>
      <c r="AA62" s="16">
        <v>0</v>
      </c>
      <c r="AB62" s="17">
        <v>118.7</v>
      </c>
      <c r="AC62" s="16">
        <v>0</v>
      </c>
      <c r="AD62" s="15">
        <v>118.7</v>
      </c>
      <c r="AE62" s="15">
        <v>0</v>
      </c>
      <c r="AF62" s="16">
        <v>0</v>
      </c>
      <c r="AG62" s="17">
        <v>118.7</v>
      </c>
      <c r="AH62" s="16">
        <v>0</v>
      </c>
      <c r="AI62" s="63">
        <f t="shared" si="52"/>
        <v>0</v>
      </c>
      <c r="AJ62" s="55">
        <f t="shared" ref="AJ62" si="131">AO62</f>
        <v>0</v>
      </c>
      <c r="AK62" s="54">
        <v>0</v>
      </c>
      <c r="AL62" s="54">
        <v>0</v>
      </c>
      <c r="AM62" s="54">
        <v>0</v>
      </c>
      <c r="AN62" s="15">
        <v>118.7</v>
      </c>
      <c r="AO62" s="15">
        <v>0</v>
      </c>
      <c r="AP62" s="16">
        <v>0</v>
      </c>
      <c r="AQ62" s="17">
        <v>118.7</v>
      </c>
      <c r="AR62" s="16">
        <v>0</v>
      </c>
      <c r="AS62" s="15">
        <v>118.7</v>
      </c>
      <c r="AT62" s="15">
        <v>0</v>
      </c>
      <c r="AU62" s="16">
        <v>0</v>
      </c>
      <c r="AV62" s="17">
        <v>118.7</v>
      </c>
      <c r="AW62" s="16">
        <v>0</v>
      </c>
      <c r="AX62" s="15">
        <v>118.7</v>
      </c>
      <c r="AY62" s="15">
        <v>0</v>
      </c>
      <c r="AZ62" s="16">
        <v>0</v>
      </c>
      <c r="BA62" s="17">
        <v>118.7</v>
      </c>
      <c r="BB62" s="16">
        <v>0</v>
      </c>
      <c r="BC62" s="15">
        <v>118.7</v>
      </c>
      <c r="BD62" s="15">
        <v>0</v>
      </c>
      <c r="BE62" s="16">
        <v>0</v>
      </c>
      <c r="BF62" s="17">
        <v>118.7</v>
      </c>
      <c r="BG62" s="16">
        <v>0</v>
      </c>
      <c r="BH62" s="15">
        <v>118.7</v>
      </c>
      <c r="BI62" s="15">
        <v>0</v>
      </c>
      <c r="BJ62" s="16">
        <v>0</v>
      </c>
      <c r="BK62" s="17">
        <v>118.7</v>
      </c>
      <c r="BL62" s="16">
        <v>0</v>
      </c>
      <c r="BM62" s="15">
        <v>118.7</v>
      </c>
      <c r="BN62" s="15">
        <v>0</v>
      </c>
      <c r="BO62" s="16">
        <v>0</v>
      </c>
      <c r="BP62" s="17">
        <v>118.7</v>
      </c>
      <c r="BQ62" s="16">
        <v>0</v>
      </c>
      <c r="BR62" s="15">
        <v>118.7</v>
      </c>
      <c r="BS62" s="15">
        <v>0</v>
      </c>
      <c r="BT62" s="16">
        <v>0</v>
      </c>
      <c r="BU62" s="17">
        <v>118.7</v>
      </c>
      <c r="BV62" s="16">
        <v>0</v>
      </c>
    </row>
    <row r="63" spans="1:74" s="8" customFormat="1" ht="66" outlineLevel="2" x14ac:dyDescent="0.25">
      <c r="A63" s="20" t="s">
        <v>75</v>
      </c>
      <c r="B63" s="12" t="s">
        <v>206</v>
      </c>
      <c r="C63" s="65" t="s">
        <v>188</v>
      </c>
      <c r="D63" s="65" t="s">
        <v>190</v>
      </c>
      <c r="E63" s="15">
        <f t="shared" si="125"/>
        <v>1311.7999999999997</v>
      </c>
      <c r="F63" s="17">
        <f t="shared" si="126"/>
        <v>0</v>
      </c>
      <c r="G63" s="17">
        <f t="shared" si="127"/>
        <v>0</v>
      </c>
      <c r="H63" s="17">
        <f t="shared" si="127"/>
        <v>1311.7999999999997</v>
      </c>
      <c r="I63" s="17">
        <f t="shared" si="128"/>
        <v>0</v>
      </c>
      <c r="J63" s="15">
        <v>121.2</v>
      </c>
      <c r="K63" s="17">
        <v>0</v>
      </c>
      <c r="L63" s="16">
        <v>0</v>
      </c>
      <c r="M63" s="17">
        <v>121.2</v>
      </c>
      <c r="N63" s="16">
        <v>0</v>
      </c>
      <c r="O63" s="15">
        <v>120.1</v>
      </c>
      <c r="P63" s="17">
        <v>0</v>
      </c>
      <c r="Q63" s="16">
        <v>0</v>
      </c>
      <c r="R63" s="17">
        <v>120.1</v>
      </c>
      <c r="S63" s="16">
        <v>0</v>
      </c>
      <c r="T63" s="15">
        <v>113.8</v>
      </c>
      <c r="U63" s="17">
        <v>0</v>
      </c>
      <c r="V63" s="16">
        <v>0</v>
      </c>
      <c r="W63" s="17">
        <v>113.8</v>
      </c>
      <c r="X63" s="16">
        <v>0</v>
      </c>
      <c r="Y63" s="15">
        <v>106.3</v>
      </c>
      <c r="Z63" s="17">
        <v>0</v>
      </c>
      <c r="AA63" s="16">
        <v>0</v>
      </c>
      <c r="AB63" s="17">
        <v>106.3</v>
      </c>
      <c r="AC63" s="16">
        <v>0</v>
      </c>
      <c r="AD63" s="15">
        <v>106.3</v>
      </c>
      <c r="AE63" s="15">
        <v>0</v>
      </c>
      <c r="AF63" s="16">
        <v>0</v>
      </c>
      <c r="AG63" s="17">
        <v>106.3</v>
      </c>
      <c r="AH63" s="16">
        <v>0</v>
      </c>
      <c r="AI63" s="63">
        <f t="shared" si="52"/>
        <v>0</v>
      </c>
      <c r="AJ63" s="54">
        <v>0</v>
      </c>
      <c r="AK63" s="54">
        <v>0</v>
      </c>
      <c r="AL63" s="54">
        <v>0</v>
      </c>
      <c r="AM63" s="54">
        <v>0</v>
      </c>
      <c r="AN63" s="15">
        <v>106.3</v>
      </c>
      <c r="AO63" s="15">
        <v>0</v>
      </c>
      <c r="AP63" s="16">
        <v>0</v>
      </c>
      <c r="AQ63" s="17">
        <v>106.3</v>
      </c>
      <c r="AR63" s="16">
        <v>0</v>
      </c>
      <c r="AS63" s="15">
        <v>106.3</v>
      </c>
      <c r="AT63" s="15">
        <v>0</v>
      </c>
      <c r="AU63" s="16">
        <v>0</v>
      </c>
      <c r="AV63" s="17">
        <v>106.3</v>
      </c>
      <c r="AW63" s="16">
        <v>0</v>
      </c>
      <c r="AX63" s="15">
        <v>106.3</v>
      </c>
      <c r="AY63" s="15">
        <v>0</v>
      </c>
      <c r="AZ63" s="16">
        <v>0</v>
      </c>
      <c r="BA63" s="17">
        <v>106.3</v>
      </c>
      <c r="BB63" s="16">
        <v>0</v>
      </c>
      <c r="BC63" s="15">
        <v>106.3</v>
      </c>
      <c r="BD63" s="15">
        <v>0</v>
      </c>
      <c r="BE63" s="16">
        <v>0</v>
      </c>
      <c r="BF63" s="17">
        <v>106.3</v>
      </c>
      <c r="BG63" s="16">
        <v>0</v>
      </c>
      <c r="BH63" s="15">
        <v>106.3</v>
      </c>
      <c r="BI63" s="15">
        <v>0</v>
      </c>
      <c r="BJ63" s="16">
        <v>0</v>
      </c>
      <c r="BK63" s="17">
        <v>106.3</v>
      </c>
      <c r="BL63" s="16">
        <v>0</v>
      </c>
      <c r="BM63" s="15">
        <v>106.3</v>
      </c>
      <c r="BN63" s="15">
        <v>0</v>
      </c>
      <c r="BO63" s="16">
        <v>0</v>
      </c>
      <c r="BP63" s="17">
        <v>106.3</v>
      </c>
      <c r="BQ63" s="16">
        <v>0</v>
      </c>
      <c r="BR63" s="15">
        <v>106.3</v>
      </c>
      <c r="BS63" s="15">
        <v>0</v>
      </c>
      <c r="BT63" s="16">
        <v>0</v>
      </c>
      <c r="BU63" s="17">
        <v>106.3</v>
      </c>
      <c r="BV63" s="16">
        <v>0</v>
      </c>
    </row>
    <row r="64" spans="1:74" s="8" customFormat="1" ht="117.75" customHeight="1" outlineLevel="2" x14ac:dyDescent="0.25">
      <c r="A64" s="20" t="s">
        <v>38</v>
      </c>
      <c r="B64" s="10" t="s">
        <v>46</v>
      </c>
      <c r="C64" s="65" t="s">
        <v>188</v>
      </c>
      <c r="D64" s="65" t="s">
        <v>188</v>
      </c>
      <c r="E64" s="15">
        <f>F64+G64+H64+I64</f>
        <v>57697.5</v>
      </c>
      <c r="F64" s="17">
        <f t="shared" ref="F64" si="132">K64+P64+U64+Z64+AE64+AO64+AT64+AY64+BD64+BI64+BN64+BS64</f>
        <v>0</v>
      </c>
      <c r="G64" s="17">
        <f t="shared" ref="G64" si="133">L64+Q64+V64+AA64+AF64+AP64+AU64+AZ64+BE64+BJ64+BO64+BT64</f>
        <v>0</v>
      </c>
      <c r="H64" s="17">
        <f t="shared" ref="H64" si="134">M64+R64+W64+AB64+AG64+AQ64+AV64+BA64+BF64+BK64+BP64+BU64</f>
        <v>57697.5</v>
      </c>
      <c r="I64" s="17">
        <f t="shared" ref="I64" si="135">N64+S64+X64+AC64+AH64+AR64+AW64+BB64+BG64+BL64+BQ64+BV64</f>
        <v>0</v>
      </c>
      <c r="J64" s="15">
        <f>K64+L64+M64+N64</f>
        <v>3855.4</v>
      </c>
      <c r="K64" s="17">
        <v>0</v>
      </c>
      <c r="L64" s="18">
        <v>0</v>
      </c>
      <c r="M64" s="18">
        <f>ROUND(3700*1.042,1)</f>
        <v>3855.4</v>
      </c>
      <c r="N64" s="14">
        <v>0</v>
      </c>
      <c r="O64" s="15">
        <f>P64+Q64+R64+S64</f>
        <v>3994.2</v>
      </c>
      <c r="P64" s="18">
        <v>0</v>
      </c>
      <c r="Q64" s="18">
        <v>0</v>
      </c>
      <c r="R64" s="18">
        <f>ROUND(M64*1.036,1)</f>
        <v>3994.2</v>
      </c>
      <c r="S64" s="18">
        <v>0</v>
      </c>
      <c r="T64" s="15">
        <f>U64+V64+W64+X64</f>
        <v>4154</v>
      </c>
      <c r="U64" s="18">
        <v>0</v>
      </c>
      <c r="V64" s="18">
        <f>ROUND(Q64*1.04,1)</f>
        <v>0</v>
      </c>
      <c r="W64" s="18">
        <v>4154</v>
      </c>
      <c r="X64" s="18">
        <v>0</v>
      </c>
      <c r="Y64" s="15">
        <v>4311.8999999999996</v>
      </c>
      <c r="Z64" s="18">
        <v>0</v>
      </c>
      <c r="AA64" s="18">
        <f>ROUND(V64*1.04,1)</f>
        <v>0</v>
      </c>
      <c r="AB64" s="18">
        <v>4311.8999999999996</v>
      </c>
      <c r="AC64" s="18">
        <v>0</v>
      </c>
      <c r="AD64" s="15">
        <v>4484.3999999999996</v>
      </c>
      <c r="AE64" s="18">
        <v>0</v>
      </c>
      <c r="AF64" s="18">
        <f>ROUND(AA64*1.04,1)</f>
        <v>0</v>
      </c>
      <c r="AG64" s="18">
        <v>4484.3999999999996</v>
      </c>
      <c r="AH64" s="19">
        <v>0</v>
      </c>
      <c r="AI64" s="56">
        <f t="shared" ref="AI64:AI101" si="136">SUM(AJ64:AM64)</f>
        <v>50.5</v>
      </c>
      <c r="AJ64" s="57"/>
      <c r="AK64" s="57">
        <v>0</v>
      </c>
      <c r="AL64" s="57">
        <v>50.5</v>
      </c>
      <c r="AM64" s="54">
        <v>0</v>
      </c>
      <c r="AN64" s="15">
        <v>4663.8</v>
      </c>
      <c r="AO64" s="18">
        <v>0</v>
      </c>
      <c r="AP64" s="18">
        <f>ROUND(AK64*1.04,1)</f>
        <v>0</v>
      </c>
      <c r="AQ64" s="18">
        <v>4663.8</v>
      </c>
      <c r="AR64" s="19">
        <v>0</v>
      </c>
      <c r="AS64" s="15">
        <f>AT64+AU64+AV64+AW64</f>
        <v>4859.6000000000004</v>
      </c>
      <c r="AT64" s="18">
        <v>0</v>
      </c>
      <c r="AU64" s="18">
        <f>ROUND(AP64*1.04,1)</f>
        <v>0</v>
      </c>
      <c r="AV64" s="18">
        <v>4859.6000000000004</v>
      </c>
      <c r="AW64" s="19">
        <v>0</v>
      </c>
      <c r="AX64" s="15">
        <f>AY64+AZ64+BA64+BB64</f>
        <v>5054</v>
      </c>
      <c r="AY64" s="18">
        <v>0</v>
      </c>
      <c r="AZ64" s="18">
        <f>ROUND(AU64*1.04,1)</f>
        <v>0</v>
      </c>
      <c r="BA64" s="18">
        <f>ROUND(AV64*1.04,1)</f>
        <v>5054</v>
      </c>
      <c r="BB64" s="19">
        <v>0</v>
      </c>
      <c r="BC64" s="15">
        <f>BD64+BE64+BF64+BG64</f>
        <v>5256.2</v>
      </c>
      <c r="BD64" s="18">
        <v>0</v>
      </c>
      <c r="BE64" s="18">
        <f>ROUND(AZ64*1.04,1)</f>
        <v>0</v>
      </c>
      <c r="BF64" s="18">
        <f>ROUND(BA64*1.04,1)</f>
        <v>5256.2</v>
      </c>
      <c r="BG64" s="19">
        <v>0</v>
      </c>
      <c r="BH64" s="15">
        <f>BI64+BJ64+BK64+BL64</f>
        <v>5466.4</v>
      </c>
      <c r="BI64" s="18">
        <v>0</v>
      </c>
      <c r="BJ64" s="18">
        <f>ROUND(BE64*1.04,1)</f>
        <v>0</v>
      </c>
      <c r="BK64" s="18">
        <f>ROUND(BF64*1.04,1)</f>
        <v>5466.4</v>
      </c>
      <c r="BL64" s="19">
        <v>0</v>
      </c>
      <c r="BM64" s="15">
        <f>BN64+BO64+BP64+BQ64</f>
        <v>5685.1</v>
      </c>
      <c r="BN64" s="18">
        <v>0</v>
      </c>
      <c r="BO64" s="18">
        <f>ROUND(BJ64*1.04,1)</f>
        <v>0</v>
      </c>
      <c r="BP64" s="18">
        <f>ROUND(BK64*1.04,1)</f>
        <v>5685.1</v>
      </c>
      <c r="BQ64" s="19">
        <v>0</v>
      </c>
      <c r="BR64" s="15">
        <f>BS64+BT64+BU64+BV64</f>
        <v>5912.5</v>
      </c>
      <c r="BS64" s="18">
        <v>0</v>
      </c>
      <c r="BT64" s="18">
        <f>ROUND(BO64*1.04,1)</f>
        <v>0</v>
      </c>
      <c r="BU64" s="18">
        <f>ROUND(BP64*1.04,1)</f>
        <v>5912.5</v>
      </c>
      <c r="BV64" s="54">
        <v>0</v>
      </c>
    </row>
    <row r="65" spans="1:74" s="8" customFormat="1" ht="68.25" customHeight="1" outlineLevel="2" x14ac:dyDescent="0.25">
      <c r="A65" s="31" t="s">
        <v>40</v>
      </c>
      <c r="B65" s="84" t="s">
        <v>76</v>
      </c>
      <c r="C65" s="85"/>
      <c r="D65" s="86"/>
      <c r="E65" s="13">
        <f>E66+E83</f>
        <v>278809.2</v>
      </c>
      <c r="F65" s="13">
        <f t="shared" ref="F65:BQ65" si="137">F66+F83</f>
        <v>0</v>
      </c>
      <c r="G65" s="13">
        <f t="shared" si="137"/>
        <v>0</v>
      </c>
      <c r="H65" s="13">
        <f t="shared" si="137"/>
        <v>278809.2</v>
      </c>
      <c r="I65" s="13">
        <f t="shared" si="137"/>
        <v>0</v>
      </c>
      <c r="J65" s="13">
        <f t="shared" si="137"/>
        <v>9136.4</v>
      </c>
      <c r="K65" s="13">
        <f t="shared" si="137"/>
        <v>0</v>
      </c>
      <c r="L65" s="13">
        <f t="shared" si="137"/>
        <v>0</v>
      </c>
      <c r="M65" s="13">
        <f t="shared" si="137"/>
        <v>9136.4</v>
      </c>
      <c r="N65" s="13">
        <f t="shared" si="137"/>
        <v>0</v>
      </c>
      <c r="O65" s="13">
        <f t="shared" si="137"/>
        <v>10655.599999999999</v>
      </c>
      <c r="P65" s="13">
        <f t="shared" si="137"/>
        <v>0</v>
      </c>
      <c r="Q65" s="13">
        <f t="shared" si="137"/>
        <v>0</v>
      </c>
      <c r="R65" s="13">
        <f t="shared" si="137"/>
        <v>10655.599999999999</v>
      </c>
      <c r="S65" s="13">
        <f t="shared" si="137"/>
        <v>0</v>
      </c>
      <c r="T65" s="13">
        <f t="shared" si="137"/>
        <v>12664</v>
      </c>
      <c r="U65" s="13">
        <f t="shared" si="137"/>
        <v>0</v>
      </c>
      <c r="V65" s="13">
        <f t="shared" si="137"/>
        <v>0</v>
      </c>
      <c r="W65" s="13">
        <f t="shared" si="137"/>
        <v>12664</v>
      </c>
      <c r="X65" s="13">
        <f t="shared" si="137"/>
        <v>0</v>
      </c>
      <c r="Y65" s="13">
        <f t="shared" si="137"/>
        <v>17308.300000000003</v>
      </c>
      <c r="Z65" s="13">
        <f t="shared" si="137"/>
        <v>0</v>
      </c>
      <c r="AA65" s="13">
        <f t="shared" si="137"/>
        <v>0</v>
      </c>
      <c r="AB65" s="13">
        <f t="shared" si="137"/>
        <v>17308.300000000003</v>
      </c>
      <c r="AC65" s="13">
        <f t="shared" si="137"/>
        <v>0</v>
      </c>
      <c r="AD65" s="13">
        <f t="shared" si="137"/>
        <v>22378.799999999999</v>
      </c>
      <c r="AE65" s="13">
        <f t="shared" si="137"/>
        <v>0</v>
      </c>
      <c r="AF65" s="13">
        <f t="shared" si="137"/>
        <v>0</v>
      </c>
      <c r="AG65" s="13">
        <f t="shared" si="137"/>
        <v>22378.799999999999</v>
      </c>
      <c r="AH65" s="13">
        <f t="shared" si="137"/>
        <v>0</v>
      </c>
      <c r="AI65" s="13">
        <f t="shared" si="137"/>
        <v>1319.5</v>
      </c>
      <c r="AJ65" s="13">
        <f t="shared" si="137"/>
        <v>0</v>
      </c>
      <c r="AK65" s="13">
        <f t="shared" si="137"/>
        <v>0</v>
      </c>
      <c r="AL65" s="13">
        <f t="shared" si="137"/>
        <v>1319.5</v>
      </c>
      <c r="AM65" s="13">
        <f t="shared" si="137"/>
        <v>0</v>
      </c>
      <c r="AN65" s="13">
        <f t="shared" si="137"/>
        <v>18433.599999999999</v>
      </c>
      <c r="AO65" s="13">
        <f t="shared" si="137"/>
        <v>0</v>
      </c>
      <c r="AP65" s="13">
        <f t="shared" si="137"/>
        <v>0</v>
      </c>
      <c r="AQ65" s="13">
        <f t="shared" si="137"/>
        <v>18433.599999999999</v>
      </c>
      <c r="AR65" s="13">
        <f t="shared" si="137"/>
        <v>0</v>
      </c>
      <c r="AS65" s="13">
        <f t="shared" si="137"/>
        <v>21815.4</v>
      </c>
      <c r="AT65" s="13">
        <f t="shared" si="137"/>
        <v>0</v>
      </c>
      <c r="AU65" s="13">
        <f t="shared" si="137"/>
        <v>0</v>
      </c>
      <c r="AV65" s="13">
        <f t="shared" si="137"/>
        <v>21815.4</v>
      </c>
      <c r="AW65" s="13">
        <f t="shared" si="137"/>
        <v>0</v>
      </c>
      <c r="AX65" s="13">
        <f t="shared" si="137"/>
        <v>23573.9</v>
      </c>
      <c r="AY65" s="13">
        <f t="shared" si="137"/>
        <v>0</v>
      </c>
      <c r="AZ65" s="13">
        <f t="shared" si="137"/>
        <v>0</v>
      </c>
      <c r="BA65" s="13">
        <f t="shared" si="137"/>
        <v>23573.9</v>
      </c>
      <c r="BB65" s="13">
        <f t="shared" si="137"/>
        <v>0</v>
      </c>
      <c r="BC65" s="13">
        <f t="shared" si="137"/>
        <v>29851.1</v>
      </c>
      <c r="BD65" s="13">
        <f t="shared" si="137"/>
        <v>0</v>
      </c>
      <c r="BE65" s="13">
        <f t="shared" si="137"/>
        <v>0</v>
      </c>
      <c r="BF65" s="13">
        <f t="shared" si="137"/>
        <v>29851.1</v>
      </c>
      <c r="BG65" s="13">
        <f t="shared" si="137"/>
        <v>0</v>
      </c>
      <c r="BH65" s="13">
        <f t="shared" si="137"/>
        <v>33655.1</v>
      </c>
      <c r="BI65" s="13">
        <f t="shared" si="137"/>
        <v>0</v>
      </c>
      <c r="BJ65" s="13">
        <f t="shared" si="137"/>
        <v>0</v>
      </c>
      <c r="BK65" s="13">
        <f t="shared" si="137"/>
        <v>33655.1</v>
      </c>
      <c r="BL65" s="13">
        <f t="shared" si="137"/>
        <v>0</v>
      </c>
      <c r="BM65" s="13">
        <f t="shared" si="137"/>
        <v>37611.299999999996</v>
      </c>
      <c r="BN65" s="13">
        <f t="shared" si="137"/>
        <v>0</v>
      </c>
      <c r="BO65" s="13">
        <f t="shared" si="137"/>
        <v>0</v>
      </c>
      <c r="BP65" s="13">
        <f t="shared" si="137"/>
        <v>37611.299999999996</v>
      </c>
      <c r="BQ65" s="13">
        <f t="shared" si="137"/>
        <v>0</v>
      </c>
      <c r="BR65" s="13">
        <f t="shared" ref="BR65:BV65" si="138">BR66+BR83</f>
        <v>41725.699999999997</v>
      </c>
      <c r="BS65" s="13">
        <f t="shared" si="138"/>
        <v>0</v>
      </c>
      <c r="BT65" s="13">
        <f t="shared" si="138"/>
        <v>0</v>
      </c>
      <c r="BU65" s="13">
        <f t="shared" si="138"/>
        <v>41725.699999999997</v>
      </c>
      <c r="BV65" s="13">
        <f t="shared" si="138"/>
        <v>0</v>
      </c>
    </row>
    <row r="66" spans="1:74" s="9" customFormat="1" ht="75" customHeight="1" outlineLevel="2" x14ac:dyDescent="0.25">
      <c r="A66" s="21" t="s">
        <v>41</v>
      </c>
      <c r="B66" s="99" t="s">
        <v>77</v>
      </c>
      <c r="C66" s="100"/>
      <c r="D66" s="101"/>
      <c r="E66" s="15">
        <f>SUM(E67:E82)</f>
        <v>74963.099999999991</v>
      </c>
      <c r="F66" s="15">
        <f>F67+F68+F69</f>
        <v>0</v>
      </c>
      <c r="G66" s="15">
        <f>G67+G68+G69</f>
        <v>0</v>
      </c>
      <c r="H66" s="15">
        <f>SUM(H67:H82)</f>
        <v>74963.099999999991</v>
      </c>
      <c r="I66" s="15">
        <f t="shared" ref="I66" si="139">I67+I68+I69</f>
        <v>0</v>
      </c>
      <c r="J66" s="15">
        <f>J67+J68+J69</f>
        <v>4375.8</v>
      </c>
      <c r="K66" s="15">
        <f t="shared" ref="K66:BV66" si="140">K67+K68+K69</f>
        <v>0</v>
      </c>
      <c r="L66" s="15">
        <f t="shared" si="140"/>
        <v>0</v>
      </c>
      <c r="M66" s="15">
        <f t="shared" si="140"/>
        <v>4375.8</v>
      </c>
      <c r="N66" s="15">
        <f t="shared" si="140"/>
        <v>0</v>
      </c>
      <c r="O66" s="15">
        <f t="shared" si="140"/>
        <v>3368.4</v>
      </c>
      <c r="P66" s="15">
        <f t="shared" si="140"/>
        <v>0</v>
      </c>
      <c r="Q66" s="15">
        <f t="shared" si="140"/>
        <v>0</v>
      </c>
      <c r="R66" s="15">
        <f t="shared" si="140"/>
        <v>3368.4</v>
      </c>
      <c r="S66" s="15">
        <f t="shared" si="140"/>
        <v>0</v>
      </c>
      <c r="T66" s="15">
        <f t="shared" si="140"/>
        <v>3473.5</v>
      </c>
      <c r="U66" s="15">
        <f t="shared" si="140"/>
        <v>0</v>
      </c>
      <c r="V66" s="15">
        <f t="shared" si="140"/>
        <v>0</v>
      </c>
      <c r="W66" s="15">
        <f t="shared" si="140"/>
        <v>3473.5</v>
      </c>
      <c r="X66" s="15">
        <f t="shared" si="140"/>
        <v>0</v>
      </c>
      <c r="Y66" s="15">
        <v>5881.5</v>
      </c>
      <c r="Z66" s="15">
        <f t="shared" si="140"/>
        <v>0</v>
      </c>
      <c r="AA66" s="15">
        <f t="shared" si="140"/>
        <v>0</v>
      </c>
      <c r="AB66" s="15">
        <v>5881.5</v>
      </c>
      <c r="AC66" s="15">
        <f t="shared" si="140"/>
        <v>0</v>
      </c>
      <c r="AD66" s="15">
        <v>8931.5</v>
      </c>
      <c r="AE66" s="15">
        <f t="shared" si="140"/>
        <v>0</v>
      </c>
      <c r="AF66" s="15">
        <v>0</v>
      </c>
      <c r="AG66" s="15">
        <v>8931.5</v>
      </c>
      <c r="AH66" s="15">
        <f t="shared" si="140"/>
        <v>0</v>
      </c>
      <c r="AI66" s="15">
        <f t="shared" si="140"/>
        <v>622</v>
      </c>
      <c r="AJ66" s="15">
        <f t="shared" si="140"/>
        <v>0</v>
      </c>
      <c r="AK66" s="15">
        <f t="shared" si="140"/>
        <v>0</v>
      </c>
      <c r="AL66" s="15">
        <f t="shared" si="140"/>
        <v>622</v>
      </c>
      <c r="AM66" s="15">
        <f t="shared" si="140"/>
        <v>0</v>
      </c>
      <c r="AN66" s="15">
        <v>4448.3999999999996</v>
      </c>
      <c r="AO66" s="15">
        <f t="shared" si="140"/>
        <v>0</v>
      </c>
      <c r="AP66" s="15">
        <f t="shared" si="140"/>
        <v>0</v>
      </c>
      <c r="AQ66" s="15">
        <v>4448.3999999999996</v>
      </c>
      <c r="AR66" s="15">
        <f t="shared" si="140"/>
        <v>0</v>
      </c>
      <c r="AS66" s="15">
        <v>4448.3999999999996</v>
      </c>
      <c r="AT66" s="15">
        <f t="shared" si="140"/>
        <v>0</v>
      </c>
      <c r="AU66" s="15">
        <f t="shared" si="140"/>
        <v>0</v>
      </c>
      <c r="AV66" s="15">
        <v>4448.3999999999996</v>
      </c>
      <c r="AW66" s="15">
        <f t="shared" si="140"/>
        <v>0</v>
      </c>
      <c r="AX66" s="15">
        <v>4448.3999999999996</v>
      </c>
      <c r="AY66" s="15">
        <f t="shared" si="140"/>
        <v>0</v>
      </c>
      <c r="AZ66" s="15">
        <f t="shared" si="140"/>
        <v>0</v>
      </c>
      <c r="BA66" s="15">
        <v>4448.3999999999996</v>
      </c>
      <c r="BB66" s="15">
        <f t="shared" si="140"/>
        <v>0</v>
      </c>
      <c r="BC66" s="15">
        <v>8896.7999999999993</v>
      </c>
      <c r="BD66" s="15">
        <f t="shared" si="140"/>
        <v>0</v>
      </c>
      <c r="BE66" s="15">
        <f t="shared" si="140"/>
        <v>0</v>
      </c>
      <c r="BF66" s="15">
        <v>8896.7999999999993</v>
      </c>
      <c r="BG66" s="15">
        <f t="shared" si="140"/>
        <v>0</v>
      </c>
      <c r="BH66" s="15">
        <v>8896.7999999999993</v>
      </c>
      <c r="BI66" s="15">
        <f t="shared" si="140"/>
        <v>0</v>
      </c>
      <c r="BJ66" s="15">
        <f t="shared" si="140"/>
        <v>0</v>
      </c>
      <c r="BK66" s="15">
        <v>8896.7999999999993</v>
      </c>
      <c r="BL66" s="15">
        <f t="shared" si="140"/>
        <v>0</v>
      </c>
      <c r="BM66" s="15">
        <v>8896.7999999999993</v>
      </c>
      <c r="BN66" s="15">
        <f t="shared" si="140"/>
        <v>0</v>
      </c>
      <c r="BO66" s="15">
        <f t="shared" si="140"/>
        <v>0</v>
      </c>
      <c r="BP66" s="15">
        <v>8896.7999999999993</v>
      </c>
      <c r="BQ66" s="15">
        <f t="shared" si="140"/>
        <v>0</v>
      </c>
      <c r="BR66" s="15">
        <v>8896.7999999999993</v>
      </c>
      <c r="BS66" s="15">
        <f t="shared" si="140"/>
        <v>0</v>
      </c>
      <c r="BT66" s="15">
        <f t="shared" si="140"/>
        <v>0</v>
      </c>
      <c r="BU66" s="15">
        <v>8896.7999999999993</v>
      </c>
      <c r="BV66" s="15">
        <f t="shared" si="140"/>
        <v>0</v>
      </c>
    </row>
    <row r="67" spans="1:74" s="8" customFormat="1" ht="49.5" outlineLevel="2" x14ac:dyDescent="0.25">
      <c r="A67" s="20" t="s">
        <v>43</v>
      </c>
      <c r="B67" s="66" t="s">
        <v>13</v>
      </c>
      <c r="C67" s="65" t="s">
        <v>6</v>
      </c>
      <c r="D67" s="65" t="s">
        <v>6</v>
      </c>
      <c r="E67" s="15">
        <f t="shared" si="125"/>
        <v>4375.8</v>
      </c>
      <c r="F67" s="17">
        <f t="shared" ref="F67:F69" si="141">K67+P67+U67+Z67+AE67+AO67+AT67+AY67+BD67+BI67+BN67+BS67</f>
        <v>0</v>
      </c>
      <c r="G67" s="17">
        <f t="shared" ref="G67:G70" si="142">L67+Q67+V67+AA67+AF67+AP67+AU67+AZ67+BE67+BJ67+BO67+BT67</f>
        <v>0</v>
      </c>
      <c r="H67" s="17">
        <f>M67+R67+W67+AB67+AG67+AQ67+AV67+BA67+BF67+BK67+BP67+BU67</f>
        <v>4375.8</v>
      </c>
      <c r="I67" s="17">
        <f t="shared" ref="I67:I70" si="143">N67+S67+X67+AC67+AH67+AR67+AW67+BB67+BG67+BL67+BQ67+BV67</f>
        <v>0</v>
      </c>
      <c r="J67" s="15">
        <f>SUM(L67:N67)</f>
        <v>4375.8</v>
      </c>
      <c r="K67" s="17">
        <v>0</v>
      </c>
      <c r="L67" s="18">
        <v>0</v>
      </c>
      <c r="M67" s="18">
        <v>4375.8</v>
      </c>
      <c r="N67" s="18">
        <v>0</v>
      </c>
      <c r="O67" s="15">
        <f>SUM(Q67:S67)</f>
        <v>0</v>
      </c>
      <c r="P67" s="18">
        <v>0</v>
      </c>
      <c r="Q67" s="18">
        <v>0</v>
      </c>
      <c r="R67" s="18">
        <v>0</v>
      </c>
      <c r="S67" s="18">
        <v>0</v>
      </c>
      <c r="T67" s="15">
        <f>SUM(V67:X67)</f>
        <v>0</v>
      </c>
      <c r="U67" s="18">
        <v>0</v>
      </c>
      <c r="V67" s="18">
        <v>0</v>
      </c>
      <c r="W67" s="18">
        <v>0</v>
      </c>
      <c r="X67" s="17">
        <v>0</v>
      </c>
      <c r="Y67" s="15">
        <v>0</v>
      </c>
      <c r="Z67" s="17">
        <v>0</v>
      </c>
      <c r="AA67" s="17">
        <v>0</v>
      </c>
      <c r="AB67" s="18">
        <v>0</v>
      </c>
      <c r="AC67" s="18">
        <v>0</v>
      </c>
      <c r="AD67" s="15">
        <f>SUM(AF67:AH67)</f>
        <v>0</v>
      </c>
      <c r="AE67" s="14">
        <v>0</v>
      </c>
      <c r="AF67" s="18">
        <v>0</v>
      </c>
      <c r="AG67" s="18">
        <v>0</v>
      </c>
      <c r="AH67" s="18">
        <v>0</v>
      </c>
      <c r="AI67" s="56"/>
      <c r="AJ67" s="57"/>
      <c r="AK67" s="57"/>
      <c r="AL67" s="57"/>
      <c r="AM67" s="54"/>
      <c r="AN67" s="15">
        <f>SUM(AP67:AR67)</f>
        <v>0</v>
      </c>
      <c r="AO67" s="14">
        <v>0</v>
      </c>
      <c r="AP67" s="18">
        <v>0</v>
      </c>
      <c r="AQ67" s="18">
        <v>0</v>
      </c>
      <c r="AR67" s="18">
        <v>0</v>
      </c>
      <c r="AS67" s="15">
        <f>SUM(AU67:AW67)</f>
        <v>0</v>
      </c>
      <c r="AT67" s="14">
        <v>0</v>
      </c>
      <c r="AU67" s="18">
        <v>0</v>
      </c>
      <c r="AV67" s="18">
        <v>0</v>
      </c>
      <c r="AW67" s="18">
        <v>0</v>
      </c>
      <c r="AX67" s="15">
        <f>SUM(AZ67:BB67)</f>
        <v>0</v>
      </c>
      <c r="AY67" s="14">
        <v>0</v>
      </c>
      <c r="AZ67" s="18">
        <v>0</v>
      </c>
      <c r="BA67" s="18">
        <v>0</v>
      </c>
      <c r="BB67" s="18">
        <v>0</v>
      </c>
      <c r="BC67" s="15">
        <f>SUM(BE67:BG67)</f>
        <v>0</v>
      </c>
      <c r="BD67" s="14">
        <v>0</v>
      </c>
      <c r="BE67" s="18">
        <v>0</v>
      </c>
      <c r="BF67" s="18">
        <v>0</v>
      </c>
      <c r="BG67" s="18">
        <v>0</v>
      </c>
      <c r="BH67" s="15">
        <f>SUM(BJ67:BL67)</f>
        <v>0</v>
      </c>
      <c r="BI67" s="14">
        <v>0</v>
      </c>
      <c r="BJ67" s="18">
        <v>0</v>
      </c>
      <c r="BK67" s="18">
        <v>0</v>
      </c>
      <c r="BL67" s="18">
        <v>0</v>
      </c>
      <c r="BM67" s="15">
        <f>SUM(BO67:BQ67)</f>
        <v>0</v>
      </c>
      <c r="BN67" s="14">
        <v>0</v>
      </c>
      <c r="BO67" s="18">
        <v>0</v>
      </c>
      <c r="BP67" s="18">
        <v>0</v>
      </c>
      <c r="BQ67" s="18">
        <v>0</v>
      </c>
      <c r="BR67" s="15">
        <f>SUM(BT67:BV67)</f>
        <v>0</v>
      </c>
      <c r="BS67" s="14">
        <v>0</v>
      </c>
      <c r="BT67" s="18">
        <v>0</v>
      </c>
      <c r="BU67" s="18">
        <v>0</v>
      </c>
      <c r="BV67" s="18">
        <v>0</v>
      </c>
    </row>
    <row r="68" spans="1:74" s="8" customFormat="1" ht="49.5" outlineLevel="2" x14ac:dyDescent="0.25">
      <c r="A68" s="20" t="s">
        <v>44</v>
      </c>
      <c r="B68" s="66" t="s">
        <v>18</v>
      </c>
      <c r="C68" s="65" t="s">
        <v>6</v>
      </c>
      <c r="D68" s="65" t="s">
        <v>6</v>
      </c>
      <c r="E68" s="15">
        <f t="shared" si="125"/>
        <v>3368.4</v>
      </c>
      <c r="F68" s="17">
        <f t="shared" si="141"/>
        <v>0</v>
      </c>
      <c r="G68" s="17">
        <f t="shared" si="142"/>
        <v>0</v>
      </c>
      <c r="H68" s="17">
        <f t="shared" ref="H68:H82" si="144">M68+R68+W68+AB68+AG68+AQ68+AV68+BA68+BF68+BK68+BP68+BU68</f>
        <v>3368.4</v>
      </c>
      <c r="I68" s="17">
        <f t="shared" si="143"/>
        <v>0</v>
      </c>
      <c r="J68" s="15">
        <f t="shared" ref="J68:J82" si="145">SUM(L68:N68)</f>
        <v>0</v>
      </c>
      <c r="K68" s="17">
        <v>0</v>
      </c>
      <c r="L68" s="18">
        <v>0</v>
      </c>
      <c r="M68" s="18">
        <v>0</v>
      </c>
      <c r="N68" s="18">
        <v>0</v>
      </c>
      <c r="O68" s="15">
        <f t="shared" ref="O68:O82" si="146">SUM(Q68:S68)</f>
        <v>3368.4</v>
      </c>
      <c r="P68" s="18">
        <v>0</v>
      </c>
      <c r="Q68" s="18">
        <v>0</v>
      </c>
      <c r="R68" s="18">
        <v>3368.4</v>
      </c>
      <c r="S68" s="18">
        <v>0</v>
      </c>
      <c r="T68" s="15">
        <f t="shared" ref="T68:T82" si="147">SUM(V68:X68)</f>
        <v>0</v>
      </c>
      <c r="U68" s="18">
        <v>0</v>
      </c>
      <c r="V68" s="18">
        <v>0</v>
      </c>
      <c r="W68" s="18">
        <v>0</v>
      </c>
      <c r="X68" s="17">
        <v>0</v>
      </c>
      <c r="Y68" s="15">
        <v>0</v>
      </c>
      <c r="Z68" s="17">
        <v>0</v>
      </c>
      <c r="AA68" s="17">
        <v>0</v>
      </c>
      <c r="AB68" s="18">
        <v>0</v>
      </c>
      <c r="AC68" s="18">
        <v>0</v>
      </c>
      <c r="AD68" s="15">
        <f t="shared" ref="AD68:AD82" si="148">SUM(AF68:AH68)</f>
        <v>0</v>
      </c>
      <c r="AE68" s="14">
        <v>0</v>
      </c>
      <c r="AF68" s="18">
        <v>0</v>
      </c>
      <c r="AG68" s="18">
        <v>0</v>
      </c>
      <c r="AH68" s="18">
        <v>0</v>
      </c>
      <c r="AI68" s="56">
        <f t="shared" si="136"/>
        <v>355.1</v>
      </c>
      <c r="AJ68" s="57"/>
      <c r="AK68" s="57">
        <v>0</v>
      </c>
      <c r="AL68" s="57">
        <v>355.1</v>
      </c>
      <c r="AM68" s="54">
        <v>0</v>
      </c>
      <c r="AN68" s="15">
        <f t="shared" ref="AN68:AN82" si="149">SUM(AP68:AR68)</f>
        <v>0</v>
      </c>
      <c r="AO68" s="14">
        <v>0</v>
      </c>
      <c r="AP68" s="18">
        <v>0</v>
      </c>
      <c r="AQ68" s="18">
        <v>0</v>
      </c>
      <c r="AR68" s="18">
        <v>0</v>
      </c>
      <c r="AS68" s="15">
        <f t="shared" ref="AS68:AS82" si="150">SUM(AU68:AW68)</f>
        <v>0</v>
      </c>
      <c r="AT68" s="14">
        <v>0</v>
      </c>
      <c r="AU68" s="18">
        <v>0</v>
      </c>
      <c r="AV68" s="18">
        <v>0</v>
      </c>
      <c r="AW68" s="18">
        <v>0</v>
      </c>
      <c r="AX68" s="15">
        <f t="shared" ref="AX68:AX82" si="151">SUM(AZ68:BB68)</f>
        <v>0</v>
      </c>
      <c r="AY68" s="14">
        <v>0</v>
      </c>
      <c r="AZ68" s="18">
        <v>0</v>
      </c>
      <c r="BA68" s="18">
        <v>0</v>
      </c>
      <c r="BB68" s="18">
        <v>0</v>
      </c>
      <c r="BC68" s="15">
        <f t="shared" ref="BC68:BC82" si="152">SUM(BE68:BG68)</f>
        <v>0</v>
      </c>
      <c r="BD68" s="14">
        <v>0</v>
      </c>
      <c r="BE68" s="18">
        <v>0</v>
      </c>
      <c r="BF68" s="18">
        <v>0</v>
      </c>
      <c r="BG68" s="18">
        <v>0</v>
      </c>
      <c r="BH68" s="15">
        <f t="shared" ref="BH68:BH82" si="153">SUM(BJ68:BL68)</f>
        <v>0</v>
      </c>
      <c r="BI68" s="14">
        <v>0</v>
      </c>
      <c r="BJ68" s="18">
        <v>0</v>
      </c>
      <c r="BK68" s="18">
        <v>0</v>
      </c>
      <c r="BL68" s="18">
        <v>0</v>
      </c>
      <c r="BM68" s="15">
        <f t="shared" ref="BM68:BM82" si="154">SUM(BO68:BQ68)</f>
        <v>0</v>
      </c>
      <c r="BN68" s="14">
        <v>0</v>
      </c>
      <c r="BO68" s="18">
        <v>0</v>
      </c>
      <c r="BP68" s="18">
        <v>0</v>
      </c>
      <c r="BQ68" s="18">
        <v>0</v>
      </c>
      <c r="BR68" s="15">
        <f t="shared" ref="BR68:BR82" si="155">SUM(BT68:BV68)</f>
        <v>0</v>
      </c>
      <c r="BS68" s="14">
        <v>0</v>
      </c>
      <c r="BT68" s="18">
        <v>0</v>
      </c>
      <c r="BU68" s="18">
        <v>0</v>
      </c>
      <c r="BV68" s="18">
        <v>0</v>
      </c>
    </row>
    <row r="69" spans="1:74" s="8" customFormat="1" ht="49.5" outlineLevel="2" x14ac:dyDescent="0.25">
      <c r="A69" s="20" t="s">
        <v>45</v>
      </c>
      <c r="B69" s="66" t="s">
        <v>11</v>
      </c>
      <c r="C69" s="65" t="s">
        <v>6</v>
      </c>
      <c r="D69" s="65" t="s">
        <v>6</v>
      </c>
      <c r="E69" s="15">
        <f t="shared" si="125"/>
        <v>3473.5</v>
      </c>
      <c r="F69" s="17">
        <f t="shared" si="141"/>
        <v>0</v>
      </c>
      <c r="G69" s="17">
        <f t="shared" si="142"/>
        <v>0</v>
      </c>
      <c r="H69" s="17">
        <f t="shared" si="144"/>
        <v>3473.5</v>
      </c>
      <c r="I69" s="17">
        <f t="shared" si="143"/>
        <v>0</v>
      </c>
      <c r="J69" s="15">
        <f t="shared" si="145"/>
        <v>0</v>
      </c>
      <c r="K69" s="17">
        <v>0</v>
      </c>
      <c r="L69" s="18">
        <v>0</v>
      </c>
      <c r="M69" s="18">
        <v>0</v>
      </c>
      <c r="N69" s="18">
        <v>0</v>
      </c>
      <c r="O69" s="15">
        <f t="shared" si="146"/>
        <v>0</v>
      </c>
      <c r="P69" s="18">
        <v>0</v>
      </c>
      <c r="Q69" s="18">
        <v>0</v>
      </c>
      <c r="R69" s="18">
        <v>0</v>
      </c>
      <c r="S69" s="18">
        <v>0</v>
      </c>
      <c r="T69" s="15">
        <f t="shared" si="147"/>
        <v>3473.5</v>
      </c>
      <c r="U69" s="18">
        <v>0</v>
      </c>
      <c r="V69" s="18">
        <v>0</v>
      </c>
      <c r="W69" s="18">
        <v>3473.5</v>
      </c>
      <c r="X69" s="17">
        <v>0</v>
      </c>
      <c r="Y69" s="15">
        <v>0</v>
      </c>
      <c r="Z69" s="17">
        <v>0</v>
      </c>
      <c r="AA69" s="17">
        <v>0</v>
      </c>
      <c r="AB69" s="18">
        <v>0</v>
      </c>
      <c r="AC69" s="18">
        <v>0</v>
      </c>
      <c r="AD69" s="15">
        <f t="shared" si="148"/>
        <v>0</v>
      </c>
      <c r="AE69" s="14">
        <v>0</v>
      </c>
      <c r="AF69" s="18">
        <v>0</v>
      </c>
      <c r="AG69" s="18">
        <v>0</v>
      </c>
      <c r="AH69" s="18">
        <v>0</v>
      </c>
      <c r="AI69" s="56">
        <f t="shared" si="136"/>
        <v>266.89999999999998</v>
      </c>
      <c r="AJ69" s="57"/>
      <c r="AK69" s="57">
        <v>0</v>
      </c>
      <c r="AL69" s="57">
        <v>266.89999999999998</v>
      </c>
      <c r="AM69" s="54">
        <v>0</v>
      </c>
      <c r="AN69" s="15">
        <f t="shared" si="149"/>
        <v>0</v>
      </c>
      <c r="AO69" s="14">
        <v>0</v>
      </c>
      <c r="AP69" s="18">
        <v>0</v>
      </c>
      <c r="AQ69" s="18">
        <v>0</v>
      </c>
      <c r="AR69" s="18">
        <v>0</v>
      </c>
      <c r="AS69" s="15">
        <f t="shared" si="150"/>
        <v>0</v>
      </c>
      <c r="AT69" s="14">
        <v>0</v>
      </c>
      <c r="AU69" s="18">
        <v>0</v>
      </c>
      <c r="AV69" s="18">
        <v>0</v>
      </c>
      <c r="AW69" s="18">
        <v>0</v>
      </c>
      <c r="AX69" s="15">
        <f t="shared" si="151"/>
        <v>0</v>
      </c>
      <c r="AY69" s="14">
        <v>0</v>
      </c>
      <c r="AZ69" s="18">
        <v>0</v>
      </c>
      <c r="BA69" s="18">
        <v>0</v>
      </c>
      <c r="BB69" s="18">
        <v>0</v>
      </c>
      <c r="BC69" s="15">
        <f t="shared" si="152"/>
        <v>0</v>
      </c>
      <c r="BD69" s="14">
        <v>0</v>
      </c>
      <c r="BE69" s="18">
        <v>0</v>
      </c>
      <c r="BF69" s="18">
        <v>0</v>
      </c>
      <c r="BG69" s="18">
        <v>0</v>
      </c>
      <c r="BH69" s="15">
        <f t="shared" si="153"/>
        <v>0</v>
      </c>
      <c r="BI69" s="14">
        <v>0</v>
      </c>
      <c r="BJ69" s="18">
        <v>0</v>
      </c>
      <c r="BK69" s="18">
        <v>0</v>
      </c>
      <c r="BL69" s="18">
        <v>0</v>
      </c>
      <c r="BM69" s="15">
        <f t="shared" si="154"/>
        <v>0</v>
      </c>
      <c r="BN69" s="14">
        <v>0</v>
      </c>
      <c r="BO69" s="18">
        <v>0</v>
      </c>
      <c r="BP69" s="18">
        <v>0</v>
      </c>
      <c r="BQ69" s="18">
        <v>0</v>
      </c>
      <c r="BR69" s="15">
        <f t="shared" si="155"/>
        <v>0</v>
      </c>
      <c r="BS69" s="14">
        <v>0</v>
      </c>
      <c r="BT69" s="18">
        <v>0</v>
      </c>
      <c r="BU69" s="18">
        <v>0</v>
      </c>
      <c r="BV69" s="18">
        <v>0</v>
      </c>
    </row>
    <row r="70" spans="1:74" s="8" customFormat="1" ht="49.5" outlineLevel="2" x14ac:dyDescent="0.25">
      <c r="A70" s="20" t="s">
        <v>145</v>
      </c>
      <c r="B70" s="66" t="s">
        <v>17</v>
      </c>
      <c r="C70" s="65" t="s">
        <v>6</v>
      </c>
      <c r="D70" s="65" t="s">
        <v>6</v>
      </c>
      <c r="E70" s="15">
        <f t="shared" si="125"/>
        <v>5881.5</v>
      </c>
      <c r="F70" s="17">
        <f t="shared" ref="F70" si="156">K70+P70+U70+Z70+AE70+AO70+AT70+AY70+BD70+BI70+BN70+BS70</f>
        <v>0</v>
      </c>
      <c r="G70" s="17">
        <f t="shared" si="142"/>
        <v>0</v>
      </c>
      <c r="H70" s="17">
        <f t="shared" si="144"/>
        <v>5881.5</v>
      </c>
      <c r="I70" s="17">
        <f t="shared" si="143"/>
        <v>0</v>
      </c>
      <c r="J70" s="15">
        <f t="shared" si="145"/>
        <v>0</v>
      </c>
      <c r="K70" s="17">
        <v>0</v>
      </c>
      <c r="L70" s="18">
        <v>0</v>
      </c>
      <c r="M70" s="18">
        <v>0</v>
      </c>
      <c r="N70" s="18">
        <v>0</v>
      </c>
      <c r="O70" s="15">
        <f t="shared" si="146"/>
        <v>0</v>
      </c>
      <c r="P70" s="17">
        <v>0</v>
      </c>
      <c r="Q70" s="18">
        <v>0</v>
      </c>
      <c r="R70" s="18">
        <v>0</v>
      </c>
      <c r="S70" s="18">
        <v>0</v>
      </c>
      <c r="T70" s="15">
        <f t="shared" si="147"/>
        <v>0</v>
      </c>
      <c r="U70" s="17">
        <v>0</v>
      </c>
      <c r="V70" s="18">
        <v>0</v>
      </c>
      <c r="W70" s="18">
        <v>0</v>
      </c>
      <c r="X70" s="18">
        <v>0</v>
      </c>
      <c r="Y70" s="15">
        <v>5881.5</v>
      </c>
      <c r="Z70" s="17">
        <v>0</v>
      </c>
      <c r="AA70" s="17">
        <v>0</v>
      </c>
      <c r="AB70" s="18">
        <v>5881.5</v>
      </c>
      <c r="AC70" s="18">
        <v>0</v>
      </c>
      <c r="AD70" s="15">
        <f t="shared" si="148"/>
        <v>0</v>
      </c>
      <c r="AE70" s="17">
        <v>0</v>
      </c>
      <c r="AF70" s="18">
        <v>0</v>
      </c>
      <c r="AG70" s="18">
        <v>0</v>
      </c>
      <c r="AH70" s="18">
        <v>0</v>
      </c>
      <c r="AI70" s="56"/>
      <c r="AJ70" s="57"/>
      <c r="AK70" s="57"/>
      <c r="AL70" s="57"/>
      <c r="AM70" s="54"/>
      <c r="AN70" s="15">
        <f t="shared" si="149"/>
        <v>0</v>
      </c>
      <c r="AO70" s="17">
        <v>0</v>
      </c>
      <c r="AP70" s="18">
        <v>0</v>
      </c>
      <c r="AQ70" s="18">
        <v>0</v>
      </c>
      <c r="AR70" s="18">
        <v>0</v>
      </c>
      <c r="AS70" s="15">
        <f t="shared" si="150"/>
        <v>0</v>
      </c>
      <c r="AT70" s="17">
        <v>0</v>
      </c>
      <c r="AU70" s="18">
        <v>0</v>
      </c>
      <c r="AV70" s="18">
        <v>0</v>
      </c>
      <c r="AW70" s="18">
        <v>0</v>
      </c>
      <c r="AX70" s="15">
        <f t="shared" si="151"/>
        <v>0</v>
      </c>
      <c r="AY70" s="17">
        <v>0</v>
      </c>
      <c r="AZ70" s="18">
        <v>0</v>
      </c>
      <c r="BA70" s="18">
        <v>0</v>
      </c>
      <c r="BB70" s="18">
        <v>0</v>
      </c>
      <c r="BC70" s="15">
        <f t="shared" si="152"/>
        <v>0</v>
      </c>
      <c r="BD70" s="17">
        <v>0</v>
      </c>
      <c r="BE70" s="18">
        <v>0</v>
      </c>
      <c r="BF70" s="18">
        <v>0</v>
      </c>
      <c r="BG70" s="18">
        <v>0</v>
      </c>
      <c r="BH70" s="15">
        <f t="shared" si="153"/>
        <v>0</v>
      </c>
      <c r="BI70" s="17">
        <v>0</v>
      </c>
      <c r="BJ70" s="18">
        <v>0</v>
      </c>
      <c r="BK70" s="18">
        <v>0</v>
      </c>
      <c r="BL70" s="18">
        <v>0</v>
      </c>
      <c r="BM70" s="15">
        <f t="shared" si="154"/>
        <v>0</v>
      </c>
      <c r="BN70" s="17">
        <v>0</v>
      </c>
      <c r="BO70" s="18">
        <v>0</v>
      </c>
      <c r="BP70" s="18">
        <v>0</v>
      </c>
      <c r="BQ70" s="18">
        <v>0</v>
      </c>
      <c r="BR70" s="15">
        <f t="shared" si="155"/>
        <v>0</v>
      </c>
      <c r="BS70" s="17">
        <v>0</v>
      </c>
      <c r="BT70" s="18">
        <v>0</v>
      </c>
      <c r="BU70" s="18">
        <v>0</v>
      </c>
      <c r="BV70" s="18">
        <v>0</v>
      </c>
    </row>
    <row r="71" spans="1:74" s="8" customFormat="1" ht="49.5" outlineLevel="2" x14ac:dyDescent="0.25">
      <c r="A71" s="20" t="s">
        <v>146</v>
      </c>
      <c r="B71" s="66" t="s">
        <v>197</v>
      </c>
      <c r="C71" s="65" t="s">
        <v>188</v>
      </c>
      <c r="D71" s="65" t="s">
        <v>188</v>
      </c>
      <c r="E71" s="15">
        <f t="shared" si="125"/>
        <v>8931.5</v>
      </c>
      <c r="F71" s="17">
        <f t="shared" ref="F71:F82" si="157">K71+P71+U71+Z71+AE71+AO71+AT71+AY71+BD71+BI71+BN71+BS71</f>
        <v>0</v>
      </c>
      <c r="G71" s="17">
        <f t="shared" ref="G71:G82" si="158">L71+Q71+V71+AA71+AF71+AP71+AU71+AZ71+BE71+BJ71+BO71+BT71</f>
        <v>0</v>
      </c>
      <c r="H71" s="17">
        <f t="shared" si="144"/>
        <v>8931.5</v>
      </c>
      <c r="I71" s="17">
        <f t="shared" ref="I71:I82" si="159">N71+S71+X71+AC71+AH71+AR71+AW71+BB71+BG71+BL71+BQ71+BV71</f>
        <v>0</v>
      </c>
      <c r="J71" s="15">
        <f t="shared" si="145"/>
        <v>0</v>
      </c>
      <c r="K71" s="17">
        <v>0</v>
      </c>
      <c r="L71" s="18">
        <v>0</v>
      </c>
      <c r="M71" s="18">
        <v>0</v>
      </c>
      <c r="N71" s="18">
        <v>0</v>
      </c>
      <c r="O71" s="15">
        <f t="shared" si="146"/>
        <v>0</v>
      </c>
      <c r="P71" s="17">
        <v>0</v>
      </c>
      <c r="Q71" s="18">
        <v>0</v>
      </c>
      <c r="R71" s="18">
        <v>0</v>
      </c>
      <c r="S71" s="18">
        <v>0</v>
      </c>
      <c r="T71" s="15">
        <f t="shared" si="147"/>
        <v>0</v>
      </c>
      <c r="U71" s="17">
        <v>0</v>
      </c>
      <c r="V71" s="18">
        <v>0</v>
      </c>
      <c r="W71" s="18">
        <v>0</v>
      </c>
      <c r="X71" s="18">
        <v>0</v>
      </c>
      <c r="Y71" s="15">
        <v>0</v>
      </c>
      <c r="Z71" s="17">
        <v>0</v>
      </c>
      <c r="AA71" s="18">
        <v>0</v>
      </c>
      <c r="AB71" s="18">
        <v>0</v>
      </c>
      <c r="AC71" s="18">
        <v>0</v>
      </c>
      <c r="AD71" s="15">
        <f t="shared" si="148"/>
        <v>8931.5</v>
      </c>
      <c r="AE71" s="18">
        <v>0</v>
      </c>
      <c r="AF71" s="18">
        <v>0</v>
      </c>
      <c r="AG71" s="18">
        <v>8931.5</v>
      </c>
      <c r="AH71" s="18">
        <v>0</v>
      </c>
      <c r="AI71" s="56"/>
      <c r="AJ71" s="57"/>
      <c r="AK71" s="57"/>
      <c r="AL71" s="57"/>
      <c r="AM71" s="54"/>
      <c r="AN71" s="15">
        <f t="shared" si="149"/>
        <v>0</v>
      </c>
      <c r="AO71" s="17">
        <v>0</v>
      </c>
      <c r="AP71" s="18">
        <v>0</v>
      </c>
      <c r="AQ71" s="18">
        <v>0</v>
      </c>
      <c r="AR71" s="18">
        <v>0</v>
      </c>
      <c r="AS71" s="15">
        <f t="shared" si="150"/>
        <v>0</v>
      </c>
      <c r="AT71" s="17">
        <v>0</v>
      </c>
      <c r="AU71" s="18">
        <v>0</v>
      </c>
      <c r="AV71" s="18">
        <v>0</v>
      </c>
      <c r="AW71" s="18">
        <v>0</v>
      </c>
      <c r="AX71" s="15">
        <f t="shared" si="151"/>
        <v>0</v>
      </c>
      <c r="AY71" s="17">
        <v>0</v>
      </c>
      <c r="AZ71" s="18">
        <v>0</v>
      </c>
      <c r="BA71" s="18">
        <v>0</v>
      </c>
      <c r="BB71" s="18">
        <v>0</v>
      </c>
      <c r="BC71" s="15">
        <f t="shared" si="152"/>
        <v>0</v>
      </c>
      <c r="BD71" s="17">
        <v>0</v>
      </c>
      <c r="BE71" s="18">
        <v>0</v>
      </c>
      <c r="BF71" s="18">
        <v>0</v>
      </c>
      <c r="BG71" s="18">
        <v>0</v>
      </c>
      <c r="BH71" s="15">
        <f t="shared" si="153"/>
        <v>0</v>
      </c>
      <c r="BI71" s="17">
        <v>0</v>
      </c>
      <c r="BJ71" s="18">
        <v>0</v>
      </c>
      <c r="BK71" s="18">
        <v>0</v>
      </c>
      <c r="BL71" s="18">
        <v>0</v>
      </c>
      <c r="BM71" s="15">
        <f t="shared" si="154"/>
        <v>0</v>
      </c>
      <c r="BN71" s="17">
        <v>0</v>
      </c>
      <c r="BO71" s="18">
        <v>0</v>
      </c>
      <c r="BP71" s="18">
        <v>0</v>
      </c>
      <c r="BQ71" s="18">
        <v>0</v>
      </c>
      <c r="BR71" s="15">
        <f t="shared" si="155"/>
        <v>0</v>
      </c>
      <c r="BS71" s="17">
        <v>0</v>
      </c>
      <c r="BT71" s="18">
        <v>0</v>
      </c>
      <c r="BU71" s="18">
        <v>0</v>
      </c>
      <c r="BV71" s="18">
        <v>0</v>
      </c>
    </row>
    <row r="72" spans="1:74" s="8" customFormat="1" ht="49.5" outlineLevel="2" x14ac:dyDescent="0.25">
      <c r="A72" s="20" t="s">
        <v>147</v>
      </c>
      <c r="B72" s="66" t="s">
        <v>202</v>
      </c>
      <c r="C72" s="65" t="s">
        <v>188</v>
      </c>
      <c r="D72" s="65" t="s">
        <v>188</v>
      </c>
      <c r="E72" s="15">
        <f t="shared" si="125"/>
        <v>4448.3999999999996</v>
      </c>
      <c r="F72" s="17">
        <f t="shared" si="157"/>
        <v>0</v>
      </c>
      <c r="G72" s="17">
        <f t="shared" si="158"/>
        <v>0</v>
      </c>
      <c r="H72" s="17">
        <f t="shared" si="144"/>
        <v>4448.3999999999996</v>
      </c>
      <c r="I72" s="17">
        <f t="shared" si="159"/>
        <v>0</v>
      </c>
      <c r="J72" s="15">
        <f t="shared" si="145"/>
        <v>0</v>
      </c>
      <c r="K72" s="17">
        <v>0</v>
      </c>
      <c r="L72" s="18">
        <v>0</v>
      </c>
      <c r="M72" s="18">
        <v>0</v>
      </c>
      <c r="N72" s="18">
        <v>0</v>
      </c>
      <c r="O72" s="15">
        <f t="shared" si="146"/>
        <v>0</v>
      </c>
      <c r="P72" s="17">
        <v>0</v>
      </c>
      <c r="Q72" s="18">
        <v>0</v>
      </c>
      <c r="R72" s="18">
        <v>0</v>
      </c>
      <c r="S72" s="18">
        <v>0</v>
      </c>
      <c r="T72" s="15">
        <f t="shared" si="147"/>
        <v>0</v>
      </c>
      <c r="U72" s="17">
        <v>0</v>
      </c>
      <c r="V72" s="18">
        <v>0</v>
      </c>
      <c r="W72" s="18">
        <v>0</v>
      </c>
      <c r="X72" s="18">
        <v>0</v>
      </c>
      <c r="Y72" s="15">
        <v>0</v>
      </c>
      <c r="Z72" s="17">
        <v>0</v>
      </c>
      <c r="AA72" s="18">
        <v>0</v>
      </c>
      <c r="AB72" s="18">
        <v>0</v>
      </c>
      <c r="AC72" s="18">
        <v>0</v>
      </c>
      <c r="AD72" s="15">
        <f t="shared" si="148"/>
        <v>0</v>
      </c>
      <c r="AE72" s="17">
        <v>0</v>
      </c>
      <c r="AF72" s="18">
        <v>0</v>
      </c>
      <c r="AG72" s="18">
        <v>0</v>
      </c>
      <c r="AH72" s="18">
        <v>0</v>
      </c>
      <c r="AI72" s="56"/>
      <c r="AJ72" s="57"/>
      <c r="AK72" s="57"/>
      <c r="AL72" s="57"/>
      <c r="AM72" s="54"/>
      <c r="AN72" s="15">
        <f t="shared" si="149"/>
        <v>4448.3999999999996</v>
      </c>
      <c r="AO72" s="18">
        <v>0</v>
      </c>
      <c r="AP72" s="18">
        <v>0</v>
      </c>
      <c r="AQ72" s="18">
        <v>4448.3999999999996</v>
      </c>
      <c r="AR72" s="18">
        <v>0</v>
      </c>
      <c r="AS72" s="15">
        <f t="shared" si="150"/>
        <v>0</v>
      </c>
      <c r="AT72" s="17">
        <v>0</v>
      </c>
      <c r="AU72" s="18">
        <v>0</v>
      </c>
      <c r="AV72" s="18">
        <v>0</v>
      </c>
      <c r="AW72" s="18">
        <v>0</v>
      </c>
      <c r="AX72" s="15">
        <f t="shared" si="151"/>
        <v>0</v>
      </c>
      <c r="AY72" s="17">
        <v>0</v>
      </c>
      <c r="AZ72" s="18">
        <v>0</v>
      </c>
      <c r="BA72" s="18">
        <v>0</v>
      </c>
      <c r="BB72" s="18">
        <v>0</v>
      </c>
      <c r="BC72" s="15">
        <f t="shared" si="152"/>
        <v>0</v>
      </c>
      <c r="BD72" s="17">
        <v>0</v>
      </c>
      <c r="BE72" s="18">
        <v>0</v>
      </c>
      <c r="BF72" s="18">
        <v>0</v>
      </c>
      <c r="BG72" s="18">
        <v>0</v>
      </c>
      <c r="BH72" s="15">
        <f t="shared" si="153"/>
        <v>0</v>
      </c>
      <c r="BI72" s="17">
        <v>0</v>
      </c>
      <c r="BJ72" s="18">
        <v>0</v>
      </c>
      <c r="BK72" s="18">
        <v>0</v>
      </c>
      <c r="BL72" s="18">
        <v>0</v>
      </c>
      <c r="BM72" s="15">
        <f t="shared" si="154"/>
        <v>0</v>
      </c>
      <c r="BN72" s="17">
        <v>0</v>
      </c>
      <c r="BO72" s="18">
        <v>0</v>
      </c>
      <c r="BP72" s="18">
        <v>0</v>
      </c>
      <c r="BQ72" s="18">
        <v>0</v>
      </c>
      <c r="BR72" s="15">
        <f t="shared" si="155"/>
        <v>0</v>
      </c>
      <c r="BS72" s="17">
        <v>0</v>
      </c>
      <c r="BT72" s="18">
        <v>0</v>
      </c>
      <c r="BU72" s="18">
        <v>0</v>
      </c>
      <c r="BV72" s="18">
        <v>0</v>
      </c>
    </row>
    <row r="73" spans="1:74" s="8" customFormat="1" ht="49.5" outlineLevel="2" x14ac:dyDescent="0.25">
      <c r="A73" s="20" t="s">
        <v>148</v>
      </c>
      <c r="B73" s="66" t="s">
        <v>192</v>
      </c>
      <c r="C73" s="65" t="s">
        <v>188</v>
      </c>
      <c r="D73" s="65" t="s">
        <v>188</v>
      </c>
      <c r="E73" s="15">
        <f t="shared" si="125"/>
        <v>4448.3999999999996</v>
      </c>
      <c r="F73" s="17">
        <f t="shared" si="157"/>
        <v>0</v>
      </c>
      <c r="G73" s="17">
        <f t="shared" si="158"/>
        <v>0</v>
      </c>
      <c r="H73" s="17">
        <f t="shared" si="144"/>
        <v>4448.3999999999996</v>
      </c>
      <c r="I73" s="17">
        <f t="shared" si="159"/>
        <v>0</v>
      </c>
      <c r="J73" s="15">
        <f t="shared" si="145"/>
        <v>0</v>
      </c>
      <c r="K73" s="17">
        <v>0</v>
      </c>
      <c r="L73" s="18">
        <v>0</v>
      </c>
      <c r="M73" s="18">
        <v>0</v>
      </c>
      <c r="N73" s="18">
        <v>0</v>
      </c>
      <c r="O73" s="15">
        <f t="shared" si="146"/>
        <v>0</v>
      </c>
      <c r="P73" s="17">
        <v>0</v>
      </c>
      <c r="Q73" s="18">
        <v>0</v>
      </c>
      <c r="R73" s="18">
        <v>0</v>
      </c>
      <c r="S73" s="18">
        <v>0</v>
      </c>
      <c r="T73" s="15">
        <f t="shared" si="147"/>
        <v>0</v>
      </c>
      <c r="U73" s="17">
        <v>0</v>
      </c>
      <c r="V73" s="18">
        <v>0</v>
      </c>
      <c r="W73" s="18">
        <v>0</v>
      </c>
      <c r="X73" s="18">
        <v>0</v>
      </c>
      <c r="Y73" s="15">
        <v>0</v>
      </c>
      <c r="Z73" s="17">
        <v>0</v>
      </c>
      <c r="AA73" s="18">
        <v>0</v>
      </c>
      <c r="AB73" s="18">
        <v>0</v>
      </c>
      <c r="AC73" s="18">
        <v>0</v>
      </c>
      <c r="AD73" s="15">
        <f t="shared" si="148"/>
        <v>0</v>
      </c>
      <c r="AE73" s="17">
        <v>0</v>
      </c>
      <c r="AF73" s="18">
        <v>0</v>
      </c>
      <c r="AG73" s="18">
        <v>0</v>
      </c>
      <c r="AH73" s="18">
        <v>0</v>
      </c>
      <c r="AI73" s="56"/>
      <c r="AJ73" s="57"/>
      <c r="AK73" s="57"/>
      <c r="AL73" s="57"/>
      <c r="AM73" s="54"/>
      <c r="AN73" s="15">
        <f t="shared" si="149"/>
        <v>0</v>
      </c>
      <c r="AO73" s="17">
        <v>0</v>
      </c>
      <c r="AP73" s="18">
        <v>0</v>
      </c>
      <c r="AQ73" s="18">
        <v>0</v>
      </c>
      <c r="AR73" s="18">
        <v>0</v>
      </c>
      <c r="AS73" s="15">
        <f t="shared" si="150"/>
        <v>4448.3999999999996</v>
      </c>
      <c r="AT73" s="18">
        <v>0</v>
      </c>
      <c r="AU73" s="18">
        <v>0</v>
      </c>
      <c r="AV73" s="18">
        <v>4448.3999999999996</v>
      </c>
      <c r="AW73" s="18">
        <v>0</v>
      </c>
      <c r="AX73" s="15">
        <f t="shared" si="151"/>
        <v>0</v>
      </c>
      <c r="AY73" s="17">
        <v>0</v>
      </c>
      <c r="AZ73" s="18">
        <v>0</v>
      </c>
      <c r="BA73" s="18">
        <v>0</v>
      </c>
      <c r="BB73" s="18">
        <v>0</v>
      </c>
      <c r="BC73" s="15">
        <f t="shared" si="152"/>
        <v>0</v>
      </c>
      <c r="BD73" s="17">
        <v>0</v>
      </c>
      <c r="BE73" s="18">
        <v>0</v>
      </c>
      <c r="BF73" s="18">
        <v>0</v>
      </c>
      <c r="BG73" s="18">
        <v>0</v>
      </c>
      <c r="BH73" s="15">
        <f t="shared" si="153"/>
        <v>0</v>
      </c>
      <c r="BI73" s="17">
        <v>0</v>
      </c>
      <c r="BJ73" s="18">
        <v>0</v>
      </c>
      <c r="BK73" s="18">
        <v>0</v>
      </c>
      <c r="BL73" s="18">
        <v>0</v>
      </c>
      <c r="BM73" s="15">
        <f t="shared" si="154"/>
        <v>0</v>
      </c>
      <c r="BN73" s="17">
        <v>0</v>
      </c>
      <c r="BO73" s="18">
        <v>0</v>
      </c>
      <c r="BP73" s="18">
        <v>0</v>
      </c>
      <c r="BQ73" s="18">
        <v>0</v>
      </c>
      <c r="BR73" s="15">
        <f t="shared" si="155"/>
        <v>0</v>
      </c>
      <c r="BS73" s="17">
        <v>0</v>
      </c>
      <c r="BT73" s="18">
        <v>0</v>
      </c>
      <c r="BU73" s="18">
        <v>0</v>
      </c>
      <c r="BV73" s="18">
        <v>0</v>
      </c>
    </row>
    <row r="74" spans="1:74" s="8" customFormat="1" ht="49.5" outlineLevel="2" x14ac:dyDescent="0.25">
      <c r="A74" s="20" t="s">
        <v>149</v>
      </c>
      <c r="B74" s="66" t="s">
        <v>183</v>
      </c>
      <c r="C74" s="65" t="s">
        <v>188</v>
      </c>
      <c r="D74" s="65" t="s">
        <v>188</v>
      </c>
      <c r="E74" s="15">
        <f t="shared" si="125"/>
        <v>4448.3999999999996</v>
      </c>
      <c r="F74" s="17">
        <f t="shared" si="157"/>
        <v>0</v>
      </c>
      <c r="G74" s="17">
        <f t="shared" si="158"/>
        <v>0</v>
      </c>
      <c r="H74" s="17">
        <f t="shared" si="144"/>
        <v>4448.3999999999996</v>
      </c>
      <c r="I74" s="17">
        <f t="shared" si="159"/>
        <v>0</v>
      </c>
      <c r="J74" s="15">
        <f t="shared" si="145"/>
        <v>0</v>
      </c>
      <c r="K74" s="17">
        <v>0</v>
      </c>
      <c r="L74" s="18">
        <v>0</v>
      </c>
      <c r="M74" s="18">
        <v>0</v>
      </c>
      <c r="N74" s="18">
        <v>0</v>
      </c>
      <c r="O74" s="15">
        <f t="shared" si="146"/>
        <v>0</v>
      </c>
      <c r="P74" s="17">
        <v>0</v>
      </c>
      <c r="Q74" s="18">
        <v>0</v>
      </c>
      <c r="R74" s="18">
        <v>0</v>
      </c>
      <c r="S74" s="18">
        <v>0</v>
      </c>
      <c r="T74" s="15">
        <f t="shared" si="147"/>
        <v>0</v>
      </c>
      <c r="U74" s="17">
        <v>0</v>
      </c>
      <c r="V74" s="18">
        <v>0</v>
      </c>
      <c r="W74" s="18">
        <v>0</v>
      </c>
      <c r="X74" s="18">
        <v>0</v>
      </c>
      <c r="Y74" s="15">
        <v>0</v>
      </c>
      <c r="Z74" s="17">
        <v>0</v>
      </c>
      <c r="AA74" s="18">
        <v>0</v>
      </c>
      <c r="AB74" s="18">
        <v>0</v>
      </c>
      <c r="AC74" s="18">
        <v>0</v>
      </c>
      <c r="AD74" s="15">
        <f t="shared" si="148"/>
        <v>0</v>
      </c>
      <c r="AE74" s="17">
        <v>0</v>
      </c>
      <c r="AF74" s="18">
        <v>0</v>
      </c>
      <c r="AG74" s="18">
        <v>0</v>
      </c>
      <c r="AH74" s="18">
        <v>0</v>
      </c>
      <c r="AI74" s="56"/>
      <c r="AJ74" s="57"/>
      <c r="AK74" s="57"/>
      <c r="AL74" s="57"/>
      <c r="AM74" s="54"/>
      <c r="AN74" s="15">
        <f t="shared" si="149"/>
        <v>0</v>
      </c>
      <c r="AO74" s="17">
        <v>0</v>
      </c>
      <c r="AP74" s="18">
        <v>0</v>
      </c>
      <c r="AQ74" s="18">
        <v>0</v>
      </c>
      <c r="AR74" s="18">
        <v>0</v>
      </c>
      <c r="AS74" s="15">
        <f t="shared" si="150"/>
        <v>0</v>
      </c>
      <c r="AT74" s="17">
        <v>0</v>
      </c>
      <c r="AU74" s="18">
        <v>0</v>
      </c>
      <c r="AV74" s="18">
        <v>0</v>
      </c>
      <c r="AW74" s="18">
        <v>0</v>
      </c>
      <c r="AX74" s="15">
        <f t="shared" si="151"/>
        <v>4448.3999999999996</v>
      </c>
      <c r="AY74" s="18">
        <v>0</v>
      </c>
      <c r="AZ74" s="18">
        <v>0</v>
      </c>
      <c r="BA74" s="18">
        <v>4448.3999999999996</v>
      </c>
      <c r="BB74" s="18">
        <v>0</v>
      </c>
      <c r="BC74" s="15">
        <f t="shared" si="152"/>
        <v>0</v>
      </c>
      <c r="BD74" s="17">
        <v>0</v>
      </c>
      <c r="BE74" s="18">
        <v>0</v>
      </c>
      <c r="BF74" s="18">
        <v>0</v>
      </c>
      <c r="BG74" s="18">
        <v>0</v>
      </c>
      <c r="BH74" s="15">
        <f t="shared" si="153"/>
        <v>0</v>
      </c>
      <c r="BI74" s="17">
        <v>0</v>
      </c>
      <c r="BJ74" s="18">
        <v>0</v>
      </c>
      <c r="BK74" s="18">
        <v>0</v>
      </c>
      <c r="BL74" s="18">
        <v>0</v>
      </c>
      <c r="BM74" s="15">
        <f t="shared" si="154"/>
        <v>0</v>
      </c>
      <c r="BN74" s="17">
        <v>0</v>
      </c>
      <c r="BO74" s="18">
        <v>0</v>
      </c>
      <c r="BP74" s="18">
        <v>0</v>
      </c>
      <c r="BQ74" s="18">
        <v>0</v>
      </c>
      <c r="BR74" s="15">
        <f t="shared" si="155"/>
        <v>0</v>
      </c>
      <c r="BS74" s="17">
        <v>0</v>
      </c>
      <c r="BT74" s="18">
        <v>0</v>
      </c>
      <c r="BU74" s="18">
        <v>0</v>
      </c>
      <c r="BV74" s="18">
        <v>0</v>
      </c>
    </row>
    <row r="75" spans="1:74" s="8" customFormat="1" ht="49.5" outlineLevel="2" x14ac:dyDescent="0.25">
      <c r="A75" s="20" t="s">
        <v>150</v>
      </c>
      <c r="B75" s="66" t="s">
        <v>195</v>
      </c>
      <c r="C75" s="65" t="s">
        <v>188</v>
      </c>
      <c r="D75" s="65" t="s">
        <v>188</v>
      </c>
      <c r="E75" s="15">
        <f t="shared" si="125"/>
        <v>4448.3999999999996</v>
      </c>
      <c r="F75" s="17">
        <f t="shared" si="157"/>
        <v>0</v>
      </c>
      <c r="G75" s="17">
        <f t="shared" si="158"/>
        <v>0</v>
      </c>
      <c r="H75" s="17">
        <f t="shared" si="144"/>
        <v>4448.3999999999996</v>
      </c>
      <c r="I75" s="17">
        <f t="shared" si="159"/>
        <v>0</v>
      </c>
      <c r="J75" s="15">
        <f t="shared" si="145"/>
        <v>0</v>
      </c>
      <c r="K75" s="17">
        <v>0</v>
      </c>
      <c r="L75" s="18">
        <v>0</v>
      </c>
      <c r="M75" s="18">
        <v>0</v>
      </c>
      <c r="N75" s="18">
        <v>0</v>
      </c>
      <c r="O75" s="15">
        <f t="shared" si="146"/>
        <v>0</v>
      </c>
      <c r="P75" s="17">
        <v>0</v>
      </c>
      <c r="Q75" s="18">
        <v>0</v>
      </c>
      <c r="R75" s="18">
        <v>0</v>
      </c>
      <c r="S75" s="18">
        <v>0</v>
      </c>
      <c r="T75" s="15">
        <f t="shared" si="147"/>
        <v>0</v>
      </c>
      <c r="U75" s="17">
        <v>0</v>
      </c>
      <c r="V75" s="18">
        <v>0</v>
      </c>
      <c r="W75" s="18">
        <v>0</v>
      </c>
      <c r="X75" s="18">
        <v>0</v>
      </c>
      <c r="Y75" s="15">
        <v>0</v>
      </c>
      <c r="Z75" s="17">
        <v>0</v>
      </c>
      <c r="AA75" s="18">
        <v>0</v>
      </c>
      <c r="AB75" s="18">
        <v>0</v>
      </c>
      <c r="AC75" s="18">
        <v>0</v>
      </c>
      <c r="AD75" s="15">
        <f t="shared" si="148"/>
        <v>0</v>
      </c>
      <c r="AE75" s="17">
        <v>0</v>
      </c>
      <c r="AF75" s="18">
        <v>0</v>
      </c>
      <c r="AG75" s="18">
        <v>0</v>
      </c>
      <c r="AH75" s="18">
        <v>0</v>
      </c>
      <c r="AI75" s="56"/>
      <c r="AJ75" s="57"/>
      <c r="AK75" s="57"/>
      <c r="AL75" s="57"/>
      <c r="AM75" s="54"/>
      <c r="AN75" s="15">
        <f t="shared" si="149"/>
        <v>0</v>
      </c>
      <c r="AO75" s="17">
        <v>0</v>
      </c>
      <c r="AP75" s="18">
        <v>0</v>
      </c>
      <c r="AQ75" s="18">
        <v>0</v>
      </c>
      <c r="AR75" s="18">
        <v>0</v>
      </c>
      <c r="AS75" s="15">
        <f t="shared" si="150"/>
        <v>0</v>
      </c>
      <c r="AT75" s="17">
        <v>0</v>
      </c>
      <c r="AU75" s="18">
        <v>0</v>
      </c>
      <c r="AV75" s="18">
        <v>0</v>
      </c>
      <c r="AW75" s="18">
        <v>0</v>
      </c>
      <c r="AX75" s="15">
        <f t="shared" si="151"/>
        <v>0</v>
      </c>
      <c r="AY75" s="17">
        <v>0</v>
      </c>
      <c r="AZ75" s="18">
        <v>0</v>
      </c>
      <c r="BA75" s="18">
        <v>0</v>
      </c>
      <c r="BB75" s="18">
        <v>0</v>
      </c>
      <c r="BC75" s="15">
        <f t="shared" si="152"/>
        <v>4448.3999999999996</v>
      </c>
      <c r="BD75" s="18">
        <v>0</v>
      </c>
      <c r="BE75" s="18">
        <v>0</v>
      </c>
      <c r="BF75" s="18">
        <v>4448.3999999999996</v>
      </c>
      <c r="BG75" s="18">
        <v>0</v>
      </c>
      <c r="BH75" s="15">
        <f t="shared" si="153"/>
        <v>0</v>
      </c>
      <c r="BI75" s="17">
        <v>0</v>
      </c>
      <c r="BJ75" s="18">
        <v>0</v>
      </c>
      <c r="BK75" s="18">
        <v>0</v>
      </c>
      <c r="BL75" s="18">
        <v>0</v>
      </c>
      <c r="BM75" s="15">
        <f t="shared" si="154"/>
        <v>0</v>
      </c>
      <c r="BN75" s="17">
        <v>0</v>
      </c>
      <c r="BO75" s="18">
        <v>0</v>
      </c>
      <c r="BP75" s="18">
        <v>0</v>
      </c>
      <c r="BQ75" s="18">
        <v>0</v>
      </c>
      <c r="BR75" s="15">
        <f t="shared" si="155"/>
        <v>0</v>
      </c>
      <c r="BS75" s="17">
        <v>0</v>
      </c>
      <c r="BT75" s="18">
        <v>0</v>
      </c>
      <c r="BU75" s="18">
        <v>0</v>
      </c>
      <c r="BV75" s="18">
        <v>0</v>
      </c>
    </row>
    <row r="76" spans="1:74" s="8" customFormat="1" ht="49.5" outlineLevel="2" x14ac:dyDescent="0.25">
      <c r="A76" s="20" t="s">
        <v>151</v>
      </c>
      <c r="B76" s="66" t="s">
        <v>200</v>
      </c>
      <c r="C76" s="65" t="s">
        <v>188</v>
      </c>
      <c r="D76" s="65" t="s">
        <v>188</v>
      </c>
      <c r="E76" s="15">
        <f t="shared" si="125"/>
        <v>4448.3999999999996</v>
      </c>
      <c r="F76" s="17">
        <f t="shared" si="157"/>
        <v>0</v>
      </c>
      <c r="G76" s="17">
        <f t="shared" si="158"/>
        <v>0</v>
      </c>
      <c r="H76" s="17">
        <f t="shared" si="144"/>
        <v>4448.3999999999996</v>
      </c>
      <c r="I76" s="17">
        <f t="shared" si="159"/>
        <v>0</v>
      </c>
      <c r="J76" s="15">
        <f t="shared" si="145"/>
        <v>0</v>
      </c>
      <c r="K76" s="17">
        <v>0</v>
      </c>
      <c r="L76" s="18">
        <v>0</v>
      </c>
      <c r="M76" s="18">
        <v>0</v>
      </c>
      <c r="N76" s="18">
        <v>0</v>
      </c>
      <c r="O76" s="15">
        <f t="shared" si="146"/>
        <v>0</v>
      </c>
      <c r="P76" s="17">
        <v>0</v>
      </c>
      <c r="Q76" s="18">
        <v>0</v>
      </c>
      <c r="R76" s="18">
        <v>0</v>
      </c>
      <c r="S76" s="18">
        <v>0</v>
      </c>
      <c r="T76" s="15">
        <f t="shared" si="147"/>
        <v>0</v>
      </c>
      <c r="U76" s="17">
        <v>0</v>
      </c>
      <c r="V76" s="18">
        <v>0</v>
      </c>
      <c r="W76" s="18">
        <v>0</v>
      </c>
      <c r="X76" s="18">
        <v>0</v>
      </c>
      <c r="Y76" s="15">
        <v>0</v>
      </c>
      <c r="Z76" s="17">
        <v>0</v>
      </c>
      <c r="AA76" s="18">
        <v>0</v>
      </c>
      <c r="AB76" s="18">
        <v>0</v>
      </c>
      <c r="AC76" s="18">
        <v>0</v>
      </c>
      <c r="AD76" s="15">
        <f t="shared" si="148"/>
        <v>0</v>
      </c>
      <c r="AE76" s="17">
        <v>0</v>
      </c>
      <c r="AF76" s="18">
        <v>0</v>
      </c>
      <c r="AG76" s="18">
        <v>0</v>
      </c>
      <c r="AH76" s="18">
        <v>0</v>
      </c>
      <c r="AI76" s="56"/>
      <c r="AJ76" s="57"/>
      <c r="AK76" s="57"/>
      <c r="AL76" s="57"/>
      <c r="AM76" s="54"/>
      <c r="AN76" s="15">
        <f t="shared" si="149"/>
        <v>0</v>
      </c>
      <c r="AO76" s="17">
        <v>0</v>
      </c>
      <c r="AP76" s="18">
        <v>0</v>
      </c>
      <c r="AQ76" s="18">
        <v>0</v>
      </c>
      <c r="AR76" s="18">
        <v>0</v>
      </c>
      <c r="AS76" s="15">
        <f t="shared" si="150"/>
        <v>0</v>
      </c>
      <c r="AT76" s="17">
        <v>0</v>
      </c>
      <c r="AU76" s="18">
        <v>0</v>
      </c>
      <c r="AV76" s="18">
        <v>0</v>
      </c>
      <c r="AW76" s="18">
        <v>0</v>
      </c>
      <c r="AX76" s="15">
        <f t="shared" si="151"/>
        <v>0</v>
      </c>
      <c r="AY76" s="17">
        <v>0</v>
      </c>
      <c r="AZ76" s="18">
        <v>0</v>
      </c>
      <c r="BA76" s="18">
        <v>0</v>
      </c>
      <c r="BB76" s="18">
        <v>0</v>
      </c>
      <c r="BC76" s="15">
        <f t="shared" si="152"/>
        <v>4448.3999999999996</v>
      </c>
      <c r="BD76" s="18">
        <v>0</v>
      </c>
      <c r="BE76" s="18">
        <v>0</v>
      </c>
      <c r="BF76" s="18">
        <v>4448.3999999999996</v>
      </c>
      <c r="BG76" s="18">
        <v>0</v>
      </c>
      <c r="BH76" s="15">
        <f t="shared" si="153"/>
        <v>0</v>
      </c>
      <c r="BI76" s="17">
        <v>0</v>
      </c>
      <c r="BJ76" s="18">
        <v>0</v>
      </c>
      <c r="BK76" s="18">
        <v>0</v>
      </c>
      <c r="BL76" s="18">
        <v>0</v>
      </c>
      <c r="BM76" s="15">
        <f t="shared" si="154"/>
        <v>0</v>
      </c>
      <c r="BN76" s="17">
        <v>0</v>
      </c>
      <c r="BO76" s="18">
        <v>0</v>
      </c>
      <c r="BP76" s="18">
        <v>0</v>
      </c>
      <c r="BQ76" s="18">
        <v>0</v>
      </c>
      <c r="BR76" s="15">
        <f t="shared" si="155"/>
        <v>0</v>
      </c>
      <c r="BS76" s="17">
        <v>0</v>
      </c>
      <c r="BT76" s="18">
        <v>0</v>
      </c>
      <c r="BU76" s="18">
        <v>0</v>
      </c>
      <c r="BV76" s="18">
        <v>0</v>
      </c>
    </row>
    <row r="77" spans="1:74" s="8" customFormat="1" ht="49.5" outlineLevel="2" x14ac:dyDescent="0.25">
      <c r="A77" s="20" t="s">
        <v>152</v>
      </c>
      <c r="B77" s="66" t="s">
        <v>201</v>
      </c>
      <c r="C77" s="65" t="s">
        <v>188</v>
      </c>
      <c r="D77" s="65" t="s">
        <v>188</v>
      </c>
      <c r="E77" s="15">
        <f t="shared" si="125"/>
        <v>4448.3999999999996</v>
      </c>
      <c r="F77" s="17">
        <f t="shared" si="157"/>
        <v>0</v>
      </c>
      <c r="G77" s="17">
        <f t="shared" si="158"/>
        <v>0</v>
      </c>
      <c r="H77" s="17">
        <f t="shared" si="144"/>
        <v>4448.3999999999996</v>
      </c>
      <c r="I77" s="17">
        <f t="shared" si="159"/>
        <v>0</v>
      </c>
      <c r="J77" s="15">
        <f t="shared" si="145"/>
        <v>0</v>
      </c>
      <c r="K77" s="17">
        <v>0</v>
      </c>
      <c r="L77" s="18">
        <v>0</v>
      </c>
      <c r="M77" s="18">
        <v>0</v>
      </c>
      <c r="N77" s="18">
        <v>0</v>
      </c>
      <c r="O77" s="15">
        <f t="shared" si="146"/>
        <v>0</v>
      </c>
      <c r="P77" s="17">
        <v>0</v>
      </c>
      <c r="Q77" s="18">
        <v>0</v>
      </c>
      <c r="R77" s="18">
        <v>0</v>
      </c>
      <c r="S77" s="18">
        <v>0</v>
      </c>
      <c r="T77" s="15">
        <f t="shared" si="147"/>
        <v>0</v>
      </c>
      <c r="U77" s="17">
        <v>0</v>
      </c>
      <c r="V77" s="18">
        <v>0</v>
      </c>
      <c r="W77" s="18">
        <v>0</v>
      </c>
      <c r="X77" s="18">
        <v>0</v>
      </c>
      <c r="Y77" s="15">
        <v>0</v>
      </c>
      <c r="Z77" s="17">
        <v>0</v>
      </c>
      <c r="AA77" s="18">
        <v>0</v>
      </c>
      <c r="AB77" s="18">
        <v>0</v>
      </c>
      <c r="AC77" s="18">
        <v>0</v>
      </c>
      <c r="AD77" s="15">
        <f t="shared" si="148"/>
        <v>0</v>
      </c>
      <c r="AE77" s="17">
        <v>0</v>
      </c>
      <c r="AF77" s="18">
        <v>0</v>
      </c>
      <c r="AG77" s="18">
        <v>0</v>
      </c>
      <c r="AH77" s="18">
        <v>0</v>
      </c>
      <c r="AI77" s="56"/>
      <c r="AJ77" s="57"/>
      <c r="AK77" s="57"/>
      <c r="AL77" s="57"/>
      <c r="AM77" s="54"/>
      <c r="AN77" s="15">
        <f t="shared" si="149"/>
        <v>0</v>
      </c>
      <c r="AO77" s="17">
        <v>0</v>
      </c>
      <c r="AP77" s="18">
        <v>0</v>
      </c>
      <c r="AQ77" s="18">
        <v>0</v>
      </c>
      <c r="AR77" s="18">
        <v>0</v>
      </c>
      <c r="AS77" s="15">
        <f t="shared" si="150"/>
        <v>0</v>
      </c>
      <c r="AT77" s="17">
        <v>0</v>
      </c>
      <c r="AU77" s="18">
        <v>0</v>
      </c>
      <c r="AV77" s="18">
        <v>0</v>
      </c>
      <c r="AW77" s="18">
        <v>0</v>
      </c>
      <c r="AX77" s="15">
        <f t="shared" si="151"/>
        <v>0</v>
      </c>
      <c r="AY77" s="17">
        <v>0</v>
      </c>
      <c r="AZ77" s="18">
        <v>0</v>
      </c>
      <c r="BA77" s="18">
        <v>0</v>
      </c>
      <c r="BB77" s="18">
        <v>0</v>
      </c>
      <c r="BC77" s="15">
        <f t="shared" si="152"/>
        <v>0</v>
      </c>
      <c r="BD77" s="17">
        <v>0</v>
      </c>
      <c r="BE77" s="18">
        <v>0</v>
      </c>
      <c r="BF77" s="18">
        <v>0</v>
      </c>
      <c r="BG77" s="18">
        <v>0</v>
      </c>
      <c r="BH77" s="15">
        <f t="shared" si="153"/>
        <v>4448.3999999999996</v>
      </c>
      <c r="BI77" s="18">
        <v>0</v>
      </c>
      <c r="BJ77" s="18">
        <v>0</v>
      </c>
      <c r="BK77" s="18">
        <v>4448.3999999999996</v>
      </c>
      <c r="BL77" s="18">
        <v>0</v>
      </c>
      <c r="BM77" s="15">
        <f t="shared" si="154"/>
        <v>0</v>
      </c>
      <c r="BN77" s="17">
        <v>0</v>
      </c>
      <c r="BO77" s="18">
        <v>0</v>
      </c>
      <c r="BP77" s="18">
        <v>0</v>
      </c>
      <c r="BQ77" s="18">
        <v>0</v>
      </c>
      <c r="BR77" s="15">
        <f t="shared" si="155"/>
        <v>0</v>
      </c>
      <c r="BS77" s="17">
        <v>0</v>
      </c>
      <c r="BT77" s="18">
        <v>0</v>
      </c>
      <c r="BU77" s="18">
        <v>0</v>
      </c>
      <c r="BV77" s="18">
        <v>0</v>
      </c>
    </row>
    <row r="78" spans="1:74" s="8" customFormat="1" ht="49.5" outlineLevel="2" x14ac:dyDescent="0.25">
      <c r="A78" s="20" t="s">
        <v>153</v>
      </c>
      <c r="B78" s="66" t="s">
        <v>204</v>
      </c>
      <c r="C78" s="65" t="s">
        <v>188</v>
      </c>
      <c r="D78" s="65" t="s">
        <v>188</v>
      </c>
      <c r="E78" s="15">
        <f t="shared" si="125"/>
        <v>4448.3999999999996</v>
      </c>
      <c r="F78" s="17">
        <f t="shared" si="157"/>
        <v>0</v>
      </c>
      <c r="G78" s="17">
        <f t="shared" si="158"/>
        <v>0</v>
      </c>
      <c r="H78" s="17">
        <f t="shared" si="144"/>
        <v>4448.3999999999996</v>
      </c>
      <c r="I78" s="17">
        <f t="shared" si="159"/>
        <v>0</v>
      </c>
      <c r="J78" s="15">
        <f t="shared" si="145"/>
        <v>0</v>
      </c>
      <c r="K78" s="17">
        <v>0</v>
      </c>
      <c r="L78" s="18">
        <v>0</v>
      </c>
      <c r="M78" s="18">
        <v>0</v>
      </c>
      <c r="N78" s="18">
        <v>0</v>
      </c>
      <c r="O78" s="15">
        <f t="shared" si="146"/>
        <v>0</v>
      </c>
      <c r="P78" s="17">
        <v>0</v>
      </c>
      <c r="Q78" s="18">
        <v>0</v>
      </c>
      <c r="R78" s="18">
        <v>0</v>
      </c>
      <c r="S78" s="18">
        <v>0</v>
      </c>
      <c r="T78" s="15">
        <f t="shared" si="147"/>
        <v>0</v>
      </c>
      <c r="U78" s="17">
        <v>0</v>
      </c>
      <c r="V78" s="18">
        <v>0</v>
      </c>
      <c r="W78" s="18">
        <v>0</v>
      </c>
      <c r="X78" s="18">
        <v>0</v>
      </c>
      <c r="Y78" s="15">
        <v>0</v>
      </c>
      <c r="Z78" s="17">
        <v>0</v>
      </c>
      <c r="AA78" s="18">
        <v>0</v>
      </c>
      <c r="AB78" s="18">
        <v>0</v>
      </c>
      <c r="AC78" s="18">
        <v>0</v>
      </c>
      <c r="AD78" s="15">
        <f t="shared" si="148"/>
        <v>0</v>
      </c>
      <c r="AE78" s="17">
        <v>0</v>
      </c>
      <c r="AF78" s="18">
        <v>0</v>
      </c>
      <c r="AG78" s="18">
        <v>0</v>
      </c>
      <c r="AH78" s="18">
        <v>0</v>
      </c>
      <c r="AI78" s="56"/>
      <c r="AJ78" s="57"/>
      <c r="AK78" s="57"/>
      <c r="AL78" s="57"/>
      <c r="AM78" s="54"/>
      <c r="AN78" s="15">
        <f t="shared" si="149"/>
        <v>0</v>
      </c>
      <c r="AO78" s="17">
        <v>0</v>
      </c>
      <c r="AP78" s="18">
        <v>0</v>
      </c>
      <c r="AQ78" s="18">
        <v>0</v>
      </c>
      <c r="AR78" s="18">
        <v>0</v>
      </c>
      <c r="AS78" s="15">
        <f t="shared" si="150"/>
        <v>0</v>
      </c>
      <c r="AT78" s="17">
        <v>0</v>
      </c>
      <c r="AU78" s="18">
        <v>0</v>
      </c>
      <c r="AV78" s="18">
        <v>0</v>
      </c>
      <c r="AW78" s="18">
        <v>0</v>
      </c>
      <c r="AX78" s="15">
        <f t="shared" si="151"/>
        <v>0</v>
      </c>
      <c r="AY78" s="17">
        <v>0</v>
      </c>
      <c r="AZ78" s="18">
        <v>0</v>
      </c>
      <c r="BA78" s="18">
        <v>0</v>
      </c>
      <c r="BB78" s="18">
        <v>0</v>
      </c>
      <c r="BC78" s="15">
        <f t="shared" si="152"/>
        <v>0</v>
      </c>
      <c r="BD78" s="17">
        <v>0</v>
      </c>
      <c r="BE78" s="18">
        <v>0</v>
      </c>
      <c r="BF78" s="18">
        <v>0</v>
      </c>
      <c r="BG78" s="18">
        <v>0</v>
      </c>
      <c r="BH78" s="15">
        <f t="shared" si="153"/>
        <v>4448.3999999999996</v>
      </c>
      <c r="BI78" s="18">
        <v>0</v>
      </c>
      <c r="BJ78" s="18">
        <v>0</v>
      </c>
      <c r="BK78" s="18">
        <v>4448.3999999999996</v>
      </c>
      <c r="BL78" s="18">
        <v>0</v>
      </c>
      <c r="BM78" s="15">
        <f t="shared" si="154"/>
        <v>0</v>
      </c>
      <c r="BN78" s="17">
        <v>0</v>
      </c>
      <c r="BO78" s="18">
        <v>0</v>
      </c>
      <c r="BP78" s="18">
        <v>0</v>
      </c>
      <c r="BQ78" s="18">
        <v>0</v>
      </c>
      <c r="BR78" s="15">
        <f t="shared" si="155"/>
        <v>0</v>
      </c>
      <c r="BS78" s="17">
        <v>0</v>
      </c>
      <c r="BT78" s="18">
        <v>0</v>
      </c>
      <c r="BU78" s="18">
        <v>0</v>
      </c>
      <c r="BV78" s="18">
        <v>0</v>
      </c>
    </row>
    <row r="79" spans="1:74" s="8" customFormat="1" ht="49.5" outlineLevel="2" x14ac:dyDescent="0.25">
      <c r="A79" s="20" t="s">
        <v>154</v>
      </c>
      <c r="B79" s="66" t="s">
        <v>207</v>
      </c>
      <c r="C79" s="65" t="s">
        <v>188</v>
      </c>
      <c r="D79" s="65" t="s">
        <v>188</v>
      </c>
      <c r="E79" s="15">
        <f t="shared" si="125"/>
        <v>4448.3999999999996</v>
      </c>
      <c r="F79" s="17">
        <f t="shared" si="157"/>
        <v>0</v>
      </c>
      <c r="G79" s="17">
        <f t="shared" si="158"/>
        <v>0</v>
      </c>
      <c r="H79" s="17">
        <f t="shared" si="144"/>
        <v>4448.3999999999996</v>
      </c>
      <c r="I79" s="17">
        <f t="shared" si="159"/>
        <v>0</v>
      </c>
      <c r="J79" s="15">
        <f t="shared" si="145"/>
        <v>0</v>
      </c>
      <c r="K79" s="17">
        <v>0</v>
      </c>
      <c r="L79" s="18">
        <v>0</v>
      </c>
      <c r="M79" s="18">
        <v>0</v>
      </c>
      <c r="N79" s="18">
        <v>0</v>
      </c>
      <c r="O79" s="15">
        <f t="shared" si="146"/>
        <v>0</v>
      </c>
      <c r="P79" s="17">
        <v>0</v>
      </c>
      <c r="Q79" s="18">
        <v>0</v>
      </c>
      <c r="R79" s="18">
        <v>0</v>
      </c>
      <c r="S79" s="18">
        <v>0</v>
      </c>
      <c r="T79" s="15">
        <f t="shared" si="147"/>
        <v>0</v>
      </c>
      <c r="U79" s="17">
        <v>0</v>
      </c>
      <c r="V79" s="18">
        <v>0</v>
      </c>
      <c r="W79" s="18">
        <v>0</v>
      </c>
      <c r="X79" s="18">
        <v>0</v>
      </c>
      <c r="Y79" s="15">
        <v>0</v>
      </c>
      <c r="Z79" s="17">
        <v>0</v>
      </c>
      <c r="AA79" s="18">
        <v>0</v>
      </c>
      <c r="AB79" s="18">
        <v>0</v>
      </c>
      <c r="AC79" s="18">
        <v>0</v>
      </c>
      <c r="AD79" s="15">
        <f t="shared" si="148"/>
        <v>0</v>
      </c>
      <c r="AE79" s="17">
        <v>0</v>
      </c>
      <c r="AF79" s="18">
        <v>0</v>
      </c>
      <c r="AG79" s="18">
        <v>0</v>
      </c>
      <c r="AH79" s="18">
        <v>0</v>
      </c>
      <c r="AI79" s="56"/>
      <c r="AJ79" s="57"/>
      <c r="AK79" s="57"/>
      <c r="AL79" s="57"/>
      <c r="AM79" s="54"/>
      <c r="AN79" s="15">
        <f t="shared" si="149"/>
        <v>0</v>
      </c>
      <c r="AO79" s="17">
        <v>0</v>
      </c>
      <c r="AP79" s="18">
        <v>0</v>
      </c>
      <c r="AQ79" s="18">
        <v>0</v>
      </c>
      <c r="AR79" s="18">
        <v>0</v>
      </c>
      <c r="AS79" s="15">
        <f t="shared" si="150"/>
        <v>0</v>
      </c>
      <c r="AT79" s="17">
        <v>0</v>
      </c>
      <c r="AU79" s="18">
        <v>0</v>
      </c>
      <c r="AV79" s="18">
        <v>0</v>
      </c>
      <c r="AW79" s="18">
        <v>0</v>
      </c>
      <c r="AX79" s="15">
        <f t="shared" si="151"/>
        <v>0</v>
      </c>
      <c r="AY79" s="17">
        <v>0</v>
      </c>
      <c r="AZ79" s="18">
        <v>0</v>
      </c>
      <c r="BA79" s="18">
        <v>0</v>
      </c>
      <c r="BB79" s="18">
        <v>0</v>
      </c>
      <c r="BC79" s="15">
        <f t="shared" si="152"/>
        <v>0</v>
      </c>
      <c r="BD79" s="17">
        <v>0</v>
      </c>
      <c r="BE79" s="18">
        <v>0</v>
      </c>
      <c r="BF79" s="18">
        <v>0</v>
      </c>
      <c r="BG79" s="18">
        <v>0</v>
      </c>
      <c r="BH79" s="15">
        <f t="shared" si="153"/>
        <v>0</v>
      </c>
      <c r="BI79" s="17">
        <v>0</v>
      </c>
      <c r="BJ79" s="18">
        <v>0</v>
      </c>
      <c r="BK79" s="18">
        <v>0</v>
      </c>
      <c r="BL79" s="18">
        <v>0</v>
      </c>
      <c r="BM79" s="15">
        <f t="shared" si="154"/>
        <v>4448.3999999999996</v>
      </c>
      <c r="BN79" s="18">
        <v>0</v>
      </c>
      <c r="BO79" s="18">
        <v>0</v>
      </c>
      <c r="BP79" s="18">
        <v>4448.3999999999996</v>
      </c>
      <c r="BQ79" s="18">
        <v>0</v>
      </c>
      <c r="BR79" s="15">
        <f t="shared" si="155"/>
        <v>0</v>
      </c>
      <c r="BS79" s="17">
        <v>0</v>
      </c>
      <c r="BT79" s="18">
        <v>0</v>
      </c>
      <c r="BU79" s="18">
        <v>0</v>
      </c>
      <c r="BV79" s="18">
        <v>0</v>
      </c>
    </row>
    <row r="80" spans="1:74" s="8" customFormat="1" ht="49.5" outlineLevel="2" x14ac:dyDescent="0.25">
      <c r="A80" s="20" t="s">
        <v>155</v>
      </c>
      <c r="B80" s="66" t="s">
        <v>208</v>
      </c>
      <c r="C80" s="65" t="s">
        <v>188</v>
      </c>
      <c r="D80" s="65" t="s">
        <v>188</v>
      </c>
      <c r="E80" s="15">
        <f t="shared" si="125"/>
        <v>4448.3999999999996</v>
      </c>
      <c r="F80" s="17">
        <f t="shared" si="157"/>
        <v>0</v>
      </c>
      <c r="G80" s="17">
        <f t="shared" si="158"/>
        <v>0</v>
      </c>
      <c r="H80" s="17">
        <f t="shared" si="144"/>
        <v>4448.3999999999996</v>
      </c>
      <c r="I80" s="17">
        <f t="shared" si="159"/>
        <v>0</v>
      </c>
      <c r="J80" s="15">
        <f t="shared" si="145"/>
        <v>0</v>
      </c>
      <c r="K80" s="17">
        <v>0</v>
      </c>
      <c r="L80" s="18">
        <v>0</v>
      </c>
      <c r="M80" s="18">
        <v>0</v>
      </c>
      <c r="N80" s="18">
        <v>0</v>
      </c>
      <c r="O80" s="15">
        <f t="shared" si="146"/>
        <v>0</v>
      </c>
      <c r="P80" s="17">
        <v>0</v>
      </c>
      <c r="Q80" s="18">
        <v>0</v>
      </c>
      <c r="R80" s="18">
        <v>0</v>
      </c>
      <c r="S80" s="18">
        <v>0</v>
      </c>
      <c r="T80" s="15">
        <f t="shared" si="147"/>
        <v>0</v>
      </c>
      <c r="U80" s="17">
        <v>0</v>
      </c>
      <c r="V80" s="18">
        <v>0</v>
      </c>
      <c r="W80" s="18">
        <v>0</v>
      </c>
      <c r="X80" s="18">
        <v>0</v>
      </c>
      <c r="Y80" s="15">
        <v>0</v>
      </c>
      <c r="Z80" s="17">
        <v>0</v>
      </c>
      <c r="AA80" s="18">
        <v>0</v>
      </c>
      <c r="AB80" s="18">
        <v>0</v>
      </c>
      <c r="AC80" s="18">
        <v>0</v>
      </c>
      <c r="AD80" s="15">
        <f t="shared" si="148"/>
        <v>0</v>
      </c>
      <c r="AE80" s="17">
        <v>0</v>
      </c>
      <c r="AF80" s="18">
        <v>0</v>
      </c>
      <c r="AG80" s="18">
        <v>0</v>
      </c>
      <c r="AH80" s="18">
        <v>0</v>
      </c>
      <c r="AI80" s="56"/>
      <c r="AJ80" s="57"/>
      <c r="AK80" s="57"/>
      <c r="AL80" s="57"/>
      <c r="AM80" s="54"/>
      <c r="AN80" s="15">
        <f t="shared" si="149"/>
        <v>0</v>
      </c>
      <c r="AO80" s="17">
        <v>0</v>
      </c>
      <c r="AP80" s="18">
        <v>0</v>
      </c>
      <c r="AQ80" s="18">
        <v>0</v>
      </c>
      <c r="AR80" s="18">
        <v>0</v>
      </c>
      <c r="AS80" s="15">
        <f t="shared" si="150"/>
        <v>0</v>
      </c>
      <c r="AT80" s="17">
        <v>0</v>
      </c>
      <c r="AU80" s="18">
        <v>0</v>
      </c>
      <c r="AV80" s="18">
        <v>0</v>
      </c>
      <c r="AW80" s="18">
        <v>0</v>
      </c>
      <c r="AX80" s="15">
        <f t="shared" si="151"/>
        <v>0</v>
      </c>
      <c r="AY80" s="17">
        <v>0</v>
      </c>
      <c r="AZ80" s="18">
        <v>0</v>
      </c>
      <c r="BA80" s="18">
        <v>0</v>
      </c>
      <c r="BB80" s="18">
        <v>0</v>
      </c>
      <c r="BC80" s="15">
        <f t="shared" si="152"/>
        <v>0</v>
      </c>
      <c r="BD80" s="17">
        <v>0</v>
      </c>
      <c r="BE80" s="18">
        <v>0</v>
      </c>
      <c r="BF80" s="18">
        <v>0</v>
      </c>
      <c r="BG80" s="18">
        <v>0</v>
      </c>
      <c r="BH80" s="15">
        <f t="shared" si="153"/>
        <v>0</v>
      </c>
      <c r="BI80" s="17">
        <v>0</v>
      </c>
      <c r="BJ80" s="18">
        <v>0</v>
      </c>
      <c r="BK80" s="18">
        <v>0</v>
      </c>
      <c r="BL80" s="18">
        <v>0</v>
      </c>
      <c r="BM80" s="15">
        <f t="shared" si="154"/>
        <v>4448.3999999999996</v>
      </c>
      <c r="BN80" s="18">
        <v>0</v>
      </c>
      <c r="BO80" s="18">
        <v>0</v>
      </c>
      <c r="BP80" s="18">
        <v>4448.3999999999996</v>
      </c>
      <c r="BQ80" s="18">
        <v>0</v>
      </c>
      <c r="BR80" s="15">
        <f t="shared" si="155"/>
        <v>0</v>
      </c>
      <c r="BS80" s="17">
        <v>0</v>
      </c>
      <c r="BT80" s="18">
        <v>0</v>
      </c>
      <c r="BU80" s="18">
        <v>0</v>
      </c>
      <c r="BV80" s="18">
        <v>0</v>
      </c>
    </row>
    <row r="81" spans="1:74" s="8" customFormat="1" ht="49.5" outlineLevel="2" x14ac:dyDescent="0.25">
      <c r="A81" s="20" t="s">
        <v>156</v>
      </c>
      <c r="B81" s="66" t="s">
        <v>193</v>
      </c>
      <c r="C81" s="65" t="s">
        <v>188</v>
      </c>
      <c r="D81" s="65" t="s">
        <v>188</v>
      </c>
      <c r="E81" s="15">
        <f t="shared" si="125"/>
        <v>4448.3999999999996</v>
      </c>
      <c r="F81" s="17">
        <f t="shared" si="157"/>
        <v>0</v>
      </c>
      <c r="G81" s="17">
        <f t="shared" si="158"/>
        <v>0</v>
      </c>
      <c r="H81" s="17">
        <f t="shared" si="144"/>
        <v>4448.3999999999996</v>
      </c>
      <c r="I81" s="17">
        <f t="shared" si="159"/>
        <v>0</v>
      </c>
      <c r="J81" s="15">
        <f t="shared" si="145"/>
        <v>0</v>
      </c>
      <c r="K81" s="17">
        <v>0</v>
      </c>
      <c r="L81" s="18">
        <v>0</v>
      </c>
      <c r="M81" s="18">
        <v>0</v>
      </c>
      <c r="N81" s="18">
        <v>0</v>
      </c>
      <c r="O81" s="15">
        <f t="shared" si="146"/>
        <v>0</v>
      </c>
      <c r="P81" s="17">
        <v>0</v>
      </c>
      <c r="Q81" s="18">
        <v>0</v>
      </c>
      <c r="R81" s="18">
        <v>0</v>
      </c>
      <c r="S81" s="18">
        <v>0</v>
      </c>
      <c r="T81" s="15">
        <f t="shared" si="147"/>
        <v>0</v>
      </c>
      <c r="U81" s="17">
        <v>0</v>
      </c>
      <c r="V81" s="18">
        <v>0</v>
      </c>
      <c r="W81" s="18">
        <v>0</v>
      </c>
      <c r="X81" s="18">
        <v>0</v>
      </c>
      <c r="Y81" s="15">
        <v>0</v>
      </c>
      <c r="Z81" s="17">
        <v>0</v>
      </c>
      <c r="AA81" s="18">
        <v>0</v>
      </c>
      <c r="AB81" s="18">
        <v>0</v>
      </c>
      <c r="AC81" s="18">
        <v>0</v>
      </c>
      <c r="AD81" s="15">
        <f t="shared" si="148"/>
        <v>0</v>
      </c>
      <c r="AE81" s="17">
        <v>0</v>
      </c>
      <c r="AF81" s="18">
        <v>0</v>
      </c>
      <c r="AG81" s="18">
        <v>0</v>
      </c>
      <c r="AH81" s="18">
        <v>0</v>
      </c>
      <c r="AI81" s="56"/>
      <c r="AJ81" s="57"/>
      <c r="AK81" s="57"/>
      <c r="AL81" s="57"/>
      <c r="AM81" s="54"/>
      <c r="AN81" s="15">
        <f t="shared" si="149"/>
        <v>0</v>
      </c>
      <c r="AO81" s="17">
        <v>0</v>
      </c>
      <c r="AP81" s="18">
        <v>0</v>
      </c>
      <c r="AQ81" s="18">
        <v>0</v>
      </c>
      <c r="AR81" s="18">
        <v>0</v>
      </c>
      <c r="AS81" s="15">
        <f t="shared" si="150"/>
        <v>0</v>
      </c>
      <c r="AT81" s="17">
        <v>0</v>
      </c>
      <c r="AU81" s="18">
        <v>0</v>
      </c>
      <c r="AV81" s="18">
        <v>0</v>
      </c>
      <c r="AW81" s="18">
        <v>0</v>
      </c>
      <c r="AX81" s="15">
        <f t="shared" si="151"/>
        <v>0</v>
      </c>
      <c r="AY81" s="17">
        <v>0</v>
      </c>
      <c r="AZ81" s="18">
        <v>0</v>
      </c>
      <c r="BA81" s="18">
        <v>0</v>
      </c>
      <c r="BB81" s="18">
        <v>0</v>
      </c>
      <c r="BC81" s="15">
        <f t="shared" si="152"/>
        <v>0</v>
      </c>
      <c r="BD81" s="17">
        <v>0</v>
      </c>
      <c r="BE81" s="18">
        <v>0</v>
      </c>
      <c r="BF81" s="18">
        <v>0</v>
      </c>
      <c r="BG81" s="18">
        <v>0</v>
      </c>
      <c r="BH81" s="15">
        <f t="shared" si="153"/>
        <v>0</v>
      </c>
      <c r="BI81" s="17">
        <v>0</v>
      </c>
      <c r="BJ81" s="18">
        <v>0</v>
      </c>
      <c r="BK81" s="18">
        <v>0</v>
      </c>
      <c r="BL81" s="18">
        <v>0</v>
      </c>
      <c r="BM81" s="15">
        <f t="shared" si="154"/>
        <v>0</v>
      </c>
      <c r="BN81" s="17">
        <v>0</v>
      </c>
      <c r="BO81" s="18">
        <v>0</v>
      </c>
      <c r="BP81" s="18">
        <v>0</v>
      </c>
      <c r="BQ81" s="18">
        <v>0</v>
      </c>
      <c r="BR81" s="15">
        <f t="shared" si="155"/>
        <v>4448.3999999999996</v>
      </c>
      <c r="BS81" s="18">
        <v>0</v>
      </c>
      <c r="BT81" s="18">
        <v>0</v>
      </c>
      <c r="BU81" s="18">
        <v>4448.3999999999996</v>
      </c>
      <c r="BV81" s="18">
        <v>0</v>
      </c>
    </row>
    <row r="82" spans="1:74" s="8" customFormat="1" ht="49.5" outlineLevel="2" x14ac:dyDescent="0.25">
      <c r="A82" s="20" t="s">
        <v>157</v>
      </c>
      <c r="B82" s="65" t="s">
        <v>209</v>
      </c>
      <c r="C82" s="65" t="s">
        <v>188</v>
      </c>
      <c r="D82" s="65" t="s">
        <v>188</v>
      </c>
      <c r="E82" s="15">
        <f t="shared" si="125"/>
        <v>4448.3999999999996</v>
      </c>
      <c r="F82" s="17">
        <f t="shared" si="157"/>
        <v>0</v>
      </c>
      <c r="G82" s="17">
        <f t="shared" si="158"/>
        <v>0</v>
      </c>
      <c r="H82" s="17">
        <f t="shared" si="144"/>
        <v>4448.3999999999996</v>
      </c>
      <c r="I82" s="17">
        <f t="shared" si="159"/>
        <v>0</v>
      </c>
      <c r="J82" s="15">
        <f t="shared" si="145"/>
        <v>0</v>
      </c>
      <c r="K82" s="17">
        <v>0</v>
      </c>
      <c r="L82" s="18">
        <v>0</v>
      </c>
      <c r="M82" s="18">
        <v>0</v>
      </c>
      <c r="N82" s="18">
        <v>0</v>
      </c>
      <c r="O82" s="15">
        <f t="shared" si="146"/>
        <v>0</v>
      </c>
      <c r="P82" s="17">
        <v>0</v>
      </c>
      <c r="Q82" s="18">
        <v>0</v>
      </c>
      <c r="R82" s="18">
        <v>0</v>
      </c>
      <c r="S82" s="18">
        <v>0</v>
      </c>
      <c r="T82" s="15">
        <f t="shared" si="147"/>
        <v>0</v>
      </c>
      <c r="U82" s="17">
        <v>0</v>
      </c>
      <c r="V82" s="18">
        <v>0</v>
      </c>
      <c r="W82" s="18">
        <v>0</v>
      </c>
      <c r="X82" s="18">
        <v>0</v>
      </c>
      <c r="Y82" s="15">
        <v>0</v>
      </c>
      <c r="Z82" s="17">
        <v>0</v>
      </c>
      <c r="AA82" s="18">
        <v>0</v>
      </c>
      <c r="AB82" s="18">
        <v>0</v>
      </c>
      <c r="AC82" s="18">
        <v>0</v>
      </c>
      <c r="AD82" s="15">
        <f t="shared" si="148"/>
        <v>0</v>
      </c>
      <c r="AE82" s="17">
        <v>0</v>
      </c>
      <c r="AF82" s="18">
        <v>0</v>
      </c>
      <c r="AG82" s="18">
        <v>0</v>
      </c>
      <c r="AH82" s="18">
        <v>0</v>
      </c>
      <c r="AI82" s="56"/>
      <c r="AJ82" s="57"/>
      <c r="AK82" s="57"/>
      <c r="AL82" s="57"/>
      <c r="AM82" s="54"/>
      <c r="AN82" s="15">
        <f t="shared" si="149"/>
        <v>0</v>
      </c>
      <c r="AO82" s="17">
        <v>0</v>
      </c>
      <c r="AP82" s="18">
        <v>0</v>
      </c>
      <c r="AQ82" s="18">
        <v>0</v>
      </c>
      <c r="AR82" s="18">
        <v>0</v>
      </c>
      <c r="AS82" s="15">
        <f t="shared" si="150"/>
        <v>0</v>
      </c>
      <c r="AT82" s="17">
        <v>0</v>
      </c>
      <c r="AU82" s="18">
        <v>0</v>
      </c>
      <c r="AV82" s="18">
        <v>0</v>
      </c>
      <c r="AW82" s="18">
        <v>0</v>
      </c>
      <c r="AX82" s="15">
        <f t="shared" si="151"/>
        <v>0</v>
      </c>
      <c r="AY82" s="17">
        <v>0</v>
      </c>
      <c r="AZ82" s="18">
        <v>0</v>
      </c>
      <c r="BA82" s="18">
        <v>0</v>
      </c>
      <c r="BB82" s="18">
        <v>0</v>
      </c>
      <c r="BC82" s="15">
        <f t="shared" si="152"/>
        <v>0</v>
      </c>
      <c r="BD82" s="17">
        <v>0</v>
      </c>
      <c r="BE82" s="18">
        <v>0</v>
      </c>
      <c r="BF82" s="18">
        <v>0</v>
      </c>
      <c r="BG82" s="18">
        <v>0</v>
      </c>
      <c r="BH82" s="15">
        <f t="shared" si="153"/>
        <v>0</v>
      </c>
      <c r="BI82" s="17">
        <v>0</v>
      </c>
      <c r="BJ82" s="18">
        <v>0</v>
      </c>
      <c r="BK82" s="18">
        <v>0</v>
      </c>
      <c r="BL82" s="18">
        <v>0</v>
      </c>
      <c r="BM82" s="15">
        <f t="shared" si="154"/>
        <v>0</v>
      </c>
      <c r="BN82" s="17">
        <v>0</v>
      </c>
      <c r="BO82" s="18">
        <v>0</v>
      </c>
      <c r="BP82" s="18">
        <v>0</v>
      </c>
      <c r="BQ82" s="18">
        <v>0</v>
      </c>
      <c r="BR82" s="15">
        <f t="shared" si="155"/>
        <v>4448.3999999999996</v>
      </c>
      <c r="BS82" s="18">
        <v>0</v>
      </c>
      <c r="BT82" s="18">
        <v>0</v>
      </c>
      <c r="BU82" s="18">
        <v>4448.3999999999996</v>
      </c>
      <c r="BV82" s="18">
        <v>0</v>
      </c>
    </row>
    <row r="83" spans="1:74" s="9" customFormat="1" ht="78.75" customHeight="1" outlineLevel="2" x14ac:dyDescent="0.25">
      <c r="A83" s="21" t="s">
        <v>42</v>
      </c>
      <c r="B83" s="99" t="s">
        <v>78</v>
      </c>
      <c r="C83" s="100"/>
      <c r="D83" s="101"/>
      <c r="E83" s="15">
        <f>SUM(E84:E100)</f>
        <v>203846.10000000003</v>
      </c>
      <c r="F83" s="15">
        <f>SUM(F84:F89)</f>
        <v>0</v>
      </c>
      <c r="G83" s="15">
        <f t="shared" ref="G83:I83" si="160">SUM(G84:G89)</f>
        <v>0</v>
      </c>
      <c r="H83" s="15">
        <f>SUM(H84:H100)</f>
        <v>203846.10000000003</v>
      </c>
      <c r="I83" s="15">
        <f t="shared" si="160"/>
        <v>0</v>
      </c>
      <c r="J83" s="15">
        <f>SUM(J84:J89)</f>
        <v>4760.5999999999995</v>
      </c>
      <c r="K83" s="15">
        <f t="shared" ref="K83:BV83" si="161">SUM(K84:K89)</f>
        <v>0</v>
      </c>
      <c r="L83" s="15">
        <f t="shared" si="161"/>
        <v>0</v>
      </c>
      <c r="M83" s="15">
        <f t="shared" si="161"/>
        <v>4760.5999999999995</v>
      </c>
      <c r="N83" s="15">
        <f t="shared" si="161"/>
        <v>0</v>
      </c>
      <c r="O83" s="15">
        <f t="shared" si="161"/>
        <v>7287.1999999999989</v>
      </c>
      <c r="P83" s="15">
        <f t="shared" si="161"/>
        <v>0</v>
      </c>
      <c r="Q83" s="15">
        <f t="shared" si="161"/>
        <v>0</v>
      </c>
      <c r="R83" s="15">
        <f t="shared" si="161"/>
        <v>7287.1999999999989</v>
      </c>
      <c r="S83" s="15">
        <f t="shared" si="161"/>
        <v>0</v>
      </c>
      <c r="T83" s="15">
        <f t="shared" si="161"/>
        <v>9190.5</v>
      </c>
      <c r="U83" s="15">
        <f t="shared" si="161"/>
        <v>0</v>
      </c>
      <c r="V83" s="15">
        <f t="shared" si="161"/>
        <v>0</v>
      </c>
      <c r="W83" s="15">
        <f t="shared" si="161"/>
        <v>9190.5</v>
      </c>
      <c r="X83" s="15">
        <f t="shared" si="161"/>
        <v>0</v>
      </c>
      <c r="Y83" s="15">
        <f t="shared" si="161"/>
        <v>11426.800000000001</v>
      </c>
      <c r="Z83" s="15">
        <f t="shared" si="161"/>
        <v>0</v>
      </c>
      <c r="AA83" s="15">
        <f t="shared" si="161"/>
        <v>0</v>
      </c>
      <c r="AB83" s="15">
        <f>SUM(AB84:AB100)</f>
        <v>11426.800000000001</v>
      </c>
      <c r="AC83" s="15">
        <f t="shared" si="161"/>
        <v>0</v>
      </c>
      <c r="AD83" s="15">
        <f>SUM(AD84:AD100)</f>
        <v>13447.3</v>
      </c>
      <c r="AE83" s="15">
        <f t="shared" si="161"/>
        <v>0</v>
      </c>
      <c r="AF83" s="15">
        <f t="shared" si="161"/>
        <v>0</v>
      </c>
      <c r="AG83" s="15">
        <f>SUM(AG84:AG100)</f>
        <v>13447.3</v>
      </c>
      <c r="AH83" s="15">
        <f t="shared" si="161"/>
        <v>0</v>
      </c>
      <c r="AI83" s="15">
        <f t="shared" si="161"/>
        <v>697.5</v>
      </c>
      <c r="AJ83" s="15">
        <f t="shared" si="161"/>
        <v>0</v>
      </c>
      <c r="AK83" s="15">
        <f t="shared" si="161"/>
        <v>0</v>
      </c>
      <c r="AL83" s="15">
        <f t="shared" si="161"/>
        <v>697.5</v>
      </c>
      <c r="AM83" s="15">
        <f t="shared" si="161"/>
        <v>0</v>
      </c>
      <c r="AN83" s="15">
        <f>SUM(AN84:AN100)</f>
        <v>13985.199999999999</v>
      </c>
      <c r="AO83" s="15">
        <f t="shared" si="161"/>
        <v>0</v>
      </c>
      <c r="AP83" s="15">
        <f t="shared" si="161"/>
        <v>0</v>
      </c>
      <c r="AQ83" s="15">
        <f>SUM(AQ84:AQ100)</f>
        <v>13985.199999999999</v>
      </c>
      <c r="AR83" s="15">
        <f t="shared" si="161"/>
        <v>0</v>
      </c>
      <c r="AS83" s="15">
        <f>SUM(AS84:AS100)</f>
        <v>17367</v>
      </c>
      <c r="AT83" s="15">
        <f t="shared" si="161"/>
        <v>0</v>
      </c>
      <c r="AU83" s="15">
        <f t="shared" si="161"/>
        <v>0</v>
      </c>
      <c r="AV83" s="15">
        <f>SUM(AV84:AV100)</f>
        <v>17367</v>
      </c>
      <c r="AW83" s="15">
        <f t="shared" si="161"/>
        <v>0</v>
      </c>
      <c r="AX83" s="15">
        <f>SUM(AX84:AX100)</f>
        <v>19125.5</v>
      </c>
      <c r="AY83" s="15">
        <f t="shared" si="161"/>
        <v>0</v>
      </c>
      <c r="AZ83" s="15">
        <f t="shared" si="161"/>
        <v>0</v>
      </c>
      <c r="BA83" s="15">
        <f>SUM(BA84:BA100)</f>
        <v>19125.5</v>
      </c>
      <c r="BB83" s="15">
        <f t="shared" si="161"/>
        <v>0</v>
      </c>
      <c r="BC83" s="15">
        <f>SUM(BC84:BC100)</f>
        <v>20954.3</v>
      </c>
      <c r="BD83" s="15">
        <f t="shared" si="161"/>
        <v>0</v>
      </c>
      <c r="BE83" s="15">
        <f t="shared" si="161"/>
        <v>0</v>
      </c>
      <c r="BF83" s="15">
        <f>SUM(BF84:BF100)</f>
        <v>20954.3</v>
      </c>
      <c r="BG83" s="15">
        <f t="shared" si="161"/>
        <v>0</v>
      </c>
      <c r="BH83" s="15">
        <f>SUM(BH84:BH100)</f>
        <v>24758.3</v>
      </c>
      <c r="BI83" s="15">
        <f t="shared" si="161"/>
        <v>0</v>
      </c>
      <c r="BJ83" s="15">
        <f t="shared" si="161"/>
        <v>0</v>
      </c>
      <c r="BK83" s="15">
        <f>SUM(BK84:BK100)</f>
        <v>24758.3</v>
      </c>
      <c r="BL83" s="15">
        <f t="shared" si="161"/>
        <v>0</v>
      </c>
      <c r="BM83" s="15">
        <f>SUM(BM84:BM100)</f>
        <v>28714.499999999996</v>
      </c>
      <c r="BN83" s="15">
        <f t="shared" si="161"/>
        <v>0</v>
      </c>
      <c r="BO83" s="15">
        <f t="shared" si="161"/>
        <v>0</v>
      </c>
      <c r="BP83" s="15">
        <f>SUM(BP84:BP100)</f>
        <v>28714.499999999996</v>
      </c>
      <c r="BQ83" s="15">
        <f t="shared" si="161"/>
        <v>0</v>
      </c>
      <c r="BR83" s="15">
        <f>SUM(BR84:BR100)</f>
        <v>32828.899999999994</v>
      </c>
      <c r="BS83" s="15">
        <f t="shared" si="161"/>
        <v>0</v>
      </c>
      <c r="BT83" s="15">
        <f t="shared" si="161"/>
        <v>0</v>
      </c>
      <c r="BU83" s="15">
        <f>SUM(BU84:BU100)</f>
        <v>32828.899999999994</v>
      </c>
      <c r="BV83" s="15">
        <f t="shared" si="161"/>
        <v>0</v>
      </c>
    </row>
    <row r="84" spans="1:74" s="8" customFormat="1" ht="66" outlineLevel="2" x14ac:dyDescent="0.25">
      <c r="A84" s="20" t="s">
        <v>120</v>
      </c>
      <c r="B84" s="10" t="s">
        <v>28</v>
      </c>
      <c r="C84" s="65" t="s">
        <v>188</v>
      </c>
      <c r="D84" s="65" t="s">
        <v>190</v>
      </c>
      <c r="E84" s="15">
        <f>SUM(G84:I84)</f>
        <v>28752.299999999992</v>
      </c>
      <c r="F84" s="17">
        <f t="shared" ref="F84" si="162">K84+P84+U84+Z84+AE84+AO84+AT84+AY84+BD84+BI84+BN84+BS84</f>
        <v>0</v>
      </c>
      <c r="G84" s="17">
        <f t="shared" ref="G84" si="163">L84+Q84+V84+AA84+AF84+AP84+AU84+AZ84+BE84+BJ84+BO84+BT84</f>
        <v>0</v>
      </c>
      <c r="H84" s="17">
        <f>M84+R84+W84+AB84+AG84+AQ84+AV84+BA84+BF84+BK84+BP84+BU84</f>
        <v>28752.299999999992</v>
      </c>
      <c r="I84" s="17">
        <f t="shared" ref="I84" si="164">N84+S84+X84+AC84+AH84+AR84+AW84+BB84+BG84+BL84+BQ84+BV84</f>
        <v>0</v>
      </c>
      <c r="J84" s="15">
        <f>K84+L84+M84+N84</f>
        <v>1772.8</v>
      </c>
      <c r="K84" s="17">
        <v>0</v>
      </c>
      <c r="L84" s="18">
        <v>0</v>
      </c>
      <c r="M84" s="18">
        <v>1772.8</v>
      </c>
      <c r="N84" s="18">
        <v>0</v>
      </c>
      <c r="O84" s="14">
        <v>2171.6999999999998</v>
      </c>
      <c r="P84" s="18">
        <v>0</v>
      </c>
      <c r="Q84" s="18">
        <v>0</v>
      </c>
      <c r="R84" s="17">
        <v>2171.6999999999998</v>
      </c>
      <c r="S84" s="18">
        <v>0</v>
      </c>
      <c r="T84" s="14">
        <v>2258.4</v>
      </c>
      <c r="U84" s="18">
        <v>0</v>
      </c>
      <c r="V84" s="18">
        <v>0</v>
      </c>
      <c r="W84" s="17">
        <v>2258.4</v>
      </c>
      <c r="X84" s="17">
        <v>0</v>
      </c>
      <c r="Y84" s="14">
        <v>2346.1999999999998</v>
      </c>
      <c r="Z84" s="18">
        <v>0</v>
      </c>
      <c r="AA84" s="18">
        <v>0</v>
      </c>
      <c r="AB84" s="17">
        <v>2346.1999999999998</v>
      </c>
      <c r="AC84" s="17">
        <v>0</v>
      </c>
      <c r="AD84" s="14">
        <v>2440</v>
      </c>
      <c r="AE84" s="18">
        <v>0</v>
      </c>
      <c r="AF84" s="18">
        <v>0</v>
      </c>
      <c r="AG84" s="17">
        <v>2440</v>
      </c>
      <c r="AH84" s="17">
        <v>0</v>
      </c>
      <c r="AI84" s="56">
        <f t="shared" si="136"/>
        <v>323.60000000000002</v>
      </c>
      <c r="AJ84" s="57"/>
      <c r="AK84" s="57">
        <v>0</v>
      </c>
      <c r="AL84" s="57">
        <v>323.60000000000002</v>
      </c>
      <c r="AM84" s="54">
        <v>0</v>
      </c>
      <c r="AN84" s="14">
        <v>2537.6</v>
      </c>
      <c r="AO84" s="18">
        <v>0</v>
      </c>
      <c r="AP84" s="18">
        <v>0</v>
      </c>
      <c r="AQ84" s="17">
        <v>2537.6</v>
      </c>
      <c r="AR84" s="17">
        <v>0</v>
      </c>
      <c r="AS84" s="14">
        <v>2537.6</v>
      </c>
      <c r="AT84" s="18">
        <v>0</v>
      </c>
      <c r="AU84" s="18">
        <v>0</v>
      </c>
      <c r="AV84" s="17">
        <v>2537.6</v>
      </c>
      <c r="AW84" s="17">
        <v>0</v>
      </c>
      <c r="AX84" s="14">
        <v>2537.6</v>
      </c>
      <c r="AY84" s="18">
        <v>0</v>
      </c>
      <c r="AZ84" s="18">
        <v>0</v>
      </c>
      <c r="BA84" s="18">
        <v>2537.6</v>
      </c>
      <c r="BB84" s="17">
        <v>0</v>
      </c>
      <c r="BC84" s="14">
        <v>2537.6</v>
      </c>
      <c r="BD84" s="18">
        <v>0</v>
      </c>
      <c r="BE84" s="18">
        <v>0</v>
      </c>
      <c r="BF84" s="18">
        <v>2537.6</v>
      </c>
      <c r="BG84" s="17">
        <v>0</v>
      </c>
      <c r="BH84" s="14">
        <v>2537.6</v>
      </c>
      <c r="BI84" s="18">
        <v>0</v>
      </c>
      <c r="BJ84" s="18">
        <v>0</v>
      </c>
      <c r="BK84" s="17">
        <v>2537.6</v>
      </c>
      <c r="BL84" s="17">
        <v>0</v>
      </c>
      <c r="BM84" s="14">
        <v>2537.6</v>
      </c>
      <c r="BN84" s="18">
        <v>0</v>
      </c>
      <c r="BO84" s="18">
        <v>0</v>
      </c>
      <c r="BP84" s="17">
        <v>2537.6</v>
      </c>
      <c r="BQ84" s="17">
        <v>0</v>
      </c>
      <c r="BR84" s="14">
        <v>2537.6</v>
      </c>
      <c r="BS84" s="18">
        <v>0</v>
      </c>
      <c r="BT84" s="18">
        <v>0</v>
      </c>
      <c r="BU84" s="17">
        <v>2537.6</v>
      </c>
      <c r="BV84" s="17">
        <v>0</v>
      </c>
    </row>
    <row r="85" spans="1:74" s="8" customFormat="1" ht="66" outlineLevel="2" x14ac:dyDescent="0.25">
      <c r="A85" s="20" t="s">
        <v>121</v>
      </c>
      <c r="B85" s="10" t="s">
        <v>198</v>
      </c>
      <c r="C85" s="65" t="s">
        <v>188</v>
      </c>
      <c r="D85" s="65" t="s">
        <v>190</v>
      </c>
      <c r="E85" s="15">
        <f t="shared" ref="E85:E100" si="165">SUM(G85:I85)</f>
        <v>21177.300000000003</v>
      </c>
      <c r="F85" s="17">
        <f t="shared" ref="F85:F89" si="166">K85+P85+U85+Z85+AE85+AO85+AT85+AY85+BD85+BI85+BN85+BS85</f>
        <v>0</v>
      </c>
      <c r="G85" s="17">
        <f t="shared" ref="G85:G89" si="167">L85+Q85+V85+AA85+AF85+AP85+AU85+AZ85+BE85+BJ85+BO85+BT85</f>
        <v>0</v>
      </c>
      <c r="H85" s="17">
        <f t="shared" ref="H85:H100" si="168">M85+R85+W85+AB85+AG85+AQ85+AV85+BA85+BF85+BK85+BP85+BU85</f>
        <v>21177.300000000003</v>
      </c>
      <c r="I85" s="17">
        <f t="shared" ref="I85:I89" si="169">N85+S85+X85+AC85+AH85+AR85+AW85+BB85+BG85+BL85+BQ85+BV85</f>
        <v>0</v>
      </c>
      <c r="J85" s="15">
        <f>K85+L85+M85+N85</f>
        <v>1341.6</v>
      </c>
      <c r="K85" s="17">
        <v>0</v>
      </c>
      <c r="L85" s="18">
        <v>0</v>
      </c>
      <c r="M85" s="18">
        <v>1341.6</v>
      </c>
      <c r="N85" s="18">
        <v>0</v>
      </c>
      <c r="O85" s="14">
        <v>1598.7</v>
      </c>
      <c r="P85" s="18">
        <v>0</v>
      </c>
      <c r="Q85" s="18">
        <v>0</v>
      </c>
      <c r="R85" s="17">
        <v>1598.7</v>
      </c>
      <c r="S85" s="18">
        <v>0</v>
      </c>
      <c r="T85" s="14">
        <f>U85+V85+W85+X85</f>
        <v>1662.6</v>
      </c>
      <c r="U85" s="18">
        <v>0</v>
      </c>
      <c r="V85" s="18">
        <v>0</v>
      </c>
      <c r="W85" s="17">
        <f>ROUND(R85*1.04,1)</f>
        <v>1662.6</v>
      </c>
      <c r="X85" s="17">
        <v>0</v>
      </c>
      <c r="Y85" s="14">
        <v>1724.5</v>
      </c>
      <c r="Z85" s="18">
        <v>0</v>
      </c>
      <c r="AA85" s="18">
        <v>0</v>
      </c>
      <c r="AB85" s="17">
        <v>1724.5</v>
      </c>
      <c r="AC85" s="17">
        <v>0</v>
      </c>
      <c r="AD85" s="14">
        <v>1793.5</v>
      </c>
      <c r="AE85" s="18">
        <v>0</v>
      </c>
      <c r="AF85" s="18">
        <v>0</v>
      </c>
      <c r="AG85" s="17">
        <v>1793.5</v>
      </c>
      <c r="AH85" s="17">
        <v>0</v>
      </c>
      <c r="AI85" s="56">
        <f t="shared" si="136"/>
        <v>373.9</v>
      </c>
      <c r="AJ85" s="57"/>
      <c r="AK85" s="57">
        <v>0</v>
      </c>
      <c r="AL85" s="57">
        <v>373.9</v>
      </c>
      <c r="AM85" s="54">
        <v>0</v>
      </c>
      <c r="AN85" s="14">
        <v>1865.2</v>
      </c>
      <c r="AO85" s="18">
        <v>0</v>
      </c>
      <c r="AP85" s="18">
        <v>0</v>
      </c>
      <c r="AQ85" s="17">
        <v>1865.2</v>
      </c>
      <c r="AR85" s="17">
        <v>0</v>
      </c>
      <c r="AS85" s="14">
        <v>1865.2</v>
      </c>
      <c r="AT85" s="18">
        <v>0</v>
      </c>
      <c r="AU85" s="18">
        <v>0</v>
      </c>
      <c r="AV85" s="17">
        <v>1865.2</v>
      </c>
      <c r="AW85" s="17">
        <v>0</v>
      </c>
      <c r="AX85" s="14">
        <v>1865.2</v>
      </c>
      <c r="AY85" s="18">
        <v>0</v>
      </c>
      <c r="AZ85" s="18">
        <v>0</v>
      </c>
      <c r="BA85" s="18">
        <v>1865.2</v>
      </c>
      <c r="BB85" s="17">
        <v>0</v>
      </c>
      <c r="BC85" s="14">
        <v>1865.2</v>
      </c>
      <c r="BD85" s="18">
        <v>0</v>
      </c>
      <c r="BE85" s="18">
        <v>0</v>
      </c>
      <c r="BF85" s="18">
        <v>1865.2</v>
      </c>
      <c r="BG85" s="17">
        <v>0</v>
      </c>
      <c r="BH85" s="14">
        <v>1865.2</v>
      </c>
      <c r="BI85" s="18">
        <v>0</v>
      </c>
      <c r="BJ85" s="18">
        <v>0</v>
      </c>
      <c r="BK85" s="17">
        <v>1865.2</v>
      </c>
      <c r="BL85" s="17">
        <v>0</v>
      </c>
      <c r="BM85" s="14">
        <v>1865.2</v>
      </c>
      <c r="BN85" s="18">
        <v>0</v>
      </c>
      <c r="BO85" s="18">
        <v>0</v>
      </c>
      <c r="BP85" s="17">
        <v>1865.2</v>
      </c>
      <c r="BQ85" s="17">
        <v>0</v>
      </c>
      <c r="BR85" s="14">
        <v>1865.2</v>
      </c>
      <c r="BS85" s="18">
        <v>0</v>
      </c>
      <c r="BT85" s="18">
        <v>0</v>
      </c>
      <c r="BU85" s="17">
        <v>1865.2</v>
      </c>
      <c r="BV85" s="17">
        <v>0</v>
      </c>
    </row>
    <row r="86" spans="1:74" s="8" customFormat="1" ht="66" outlineLevel="2" x14ac:dyDescent="0.25">
      <c r="A86" s="20" t="s">
        <v>122</v>
      </c>
      <c r="B86" s="10" t="s">
        <v>191</v>
      </c>
      <c r="C86" s="65" t="s">
        <v>188</v>
      </c>
      <c r="D86" s="65" t="s">
        <v>190</v>
      </c>
      <c r="E86" s="15">
        <f t="shared" si="165"/>
        <v>26097.099999999995</v>
      </c>
      <c r="F86" s="17">
        <f t="shared" si="166"/>
        <v>0</v>
      </c>
      <c r="G86" s="17">
        <f t="shared" si="167"/>
        <v>0</v>
      </c>
      <c r="H86" s="17">
        <f t="shared" si="168"/>
        <v>26097.099999999995</v>
      </c>
      <c r="I86" s="17">
        <f t="shared" si="169"/>
        <v>0</v>
      </c>
      <c r="J86" s="15">
        <v>1646.2</v>
      </c>
      <c r="K86" s="17">
        <v>0</v>
      </c>
      <c r="L86" s="18">
        <v>0</v>
      </c>
      <c r="M86" s="18">
        <v>1646.2</v>
      </c>
      <c r="N86" s="18">
        <v>0</v>
      </c>
      <c r="O86" s="14">
        <v>1953.9</v>
      </c>
      <c r="P86" s="18">
        <v>0</v>
      </c>
      <c r="Q86" s="18">
        <v>0</v>
      </c>
      <c r="R86" s="17">
        <v>1953.9</v>
      </c>
      <c r="S86" s="18">
        <v>0</v>
      </c>
      <c r="T86" s="14">
        <v>2198.6</v>
      </c>
      <c r="U86" s="18">
        <v>0</v>
      </c>
      <c r="V86" s="18">
        <v>0</v>
      </c>
      <c r="W86" s="17">
        <v>2198.6</v>
      </c>
      <c r="X86" s="17">
        <v>0</v>
      </c>
      <c r="Y86" s="14">
        <v>2111.9</v>
      </c>
      <c r="Z86" s="18">
        <v>0</v>
      </c>
      <c r="AA86" s="18">
        <v>0</v>
      </c>
      <c r="AB86" s="17">
        <v>2111.9</v>
      </c>
      <c r="AC86" s="17">
        <v>0</v>
      </c>
      <c r="AD86" s="14">
        <v>2196.4</v>
      </c>
      <c r="AE86" s="18">
        <v>0</v>
      </c>
      <c r="AF86" s="18">
        <v>0</v>
      </c>
      <c r="AG86" s="17">
        <v>2196.4</v>
      </c>
      <c r="AH86" s="17">
        <v>0</v>
      </c>
      <c r="AI86" s="56"/>
      <c r="AJ86" s="57"/>
      <c r="AK86" s="57"/>
      <c r="AL86" s="57"/>
      <c r="AM86" s="54"/>
      <c r="AN86" s="14">
        <v>2284.3000000000002</v>
      </c>
      <c r="AO86" s="18">
        <v>0</v>
      </c>
      <c r="AP86" s="18">
        <v>0</v>
      </c>
      <c r="AQ86" s="17">
        <v>2284.3000000000002</v>
      </c>
      <c r="AR86" s="17">
        <v>0</v>
      </c>
      <c r="AS86" s="14">
        <v>2284.3000000000002</v>
      </c>
      <c r="AT86" s="18">
        <v>0</v>
      </c>
      <c r="AU86" s="18">
        <v>0</v>
      </c>
      <c r="AV86" s="17">
        <v>2284.3000000000002</v>
      </c>
      <c r="AW86" s="17">
        <v>0</v>
      </c>
      <c r="AX86" s="14">
        <v>2284.3000000000002</v>
      </c>
      <c r="AY86" s="18">
        <v>0</v>
      </c>
      <c r="AZ86" s="18">
        <v>0</v>
      </c>
      <c r="BA86" s="18">
        <v>2284.3000000000002</v>
      </c>
      <c r="BB86" s="17">
        <v>0</v>
      </c>
      <c r="BC86" s="14">
        <v>2284.3000000000002</v>
      </c>
      <c r="BD86" s="18">
        <v>0</v>
      </c>
      <c r="BE86" s="18">
        <v>0</v>
      </c>
      <c r="BF86" s="18">
        <v>2284.3000000000002</v>
      </c>
      <c r="BG86" s="17">
        <v>0</v>
      </c>
      <c r="BH86" s="14">
        <v>2284.3000000000002</v>
      </c>
      <c r="BI86" s="18">
        <v>0</v>
      </c>
      <c r="BJ86" s="18">
        <v>0</v>
      </c>
      <c r="BK86" s="17">
        <v>2284.3000000000002</v>
      </c>
      <c r="BL86" s="17">
        <v>0</v>
      </c>
      <c r="BM86" s="14">
        <v>2284.3000000000002</v>
      </c>
      <c r="BN86" s="18">
        <v>0</v>
      </c>
      <c r="BO86" s="18">
        <v>0</v>
      </c>
      <c r="BP86" s="17">
        <v>2284.3000000000002</v>
      </c>
      <c r="BQ86" s="17">
        <v>0</v>
      </c>
      <c r="BR86" s="14">
        <v>2284.3000000000002</v>
      </c>
      <c r="BS86" s="18">
        <v>0</v>
      </c>
      <c r="BT86" s="18">
        <v>0</v>
      </c>
      <c r="BU86" s="17">
        <v>2284.3000000000002</v>
      </c>
      <c r="BV86" s="17">
        <v>0</v>
      </c>
    </row>
    <row r="87" spans="1:74" s="8" customFormat="1" ht="66" outlineLevel="2" x14ac:dyDescent="0.25">
      <c r="A87" s="20" t="s">
        <v>118</v>
      </c>
      <c r="B87" s="10" t="s">
        <v>199</v>
      </c>
      <c r="C87" s="65" t="s">
        <v>188</v>
      </c>
      <c r="D87" s="65" t="s">
        <v>190</v>
      </c>
      <c r="E87" s="15">
        <f t="shared" si="165"/>
        <v>19360.099999999999</v>
      </c>
      <c r="F87" s="17">
        <f t="shared" si="166"/>
        <v>0</v>
      </c>
      <c r="G87" s="17">
        <f t="shared" si="167"/>
        <v>0</v>
      </c>
      <c r="H87" s="17">
        <f t="shared" si="168"/>
        <v>19360.099999999999</v>
      </c>
      <c r="I87" s="17">
        <f t="shared" si="169"/>
        <v>0</v>
      </c>
      <c r="J87" s="15">
        <v>0</v>
      </c>
      <c r="K87" s="17">
        <v>0</v>
      </c>
      <c r="L87" s="18">
        <v>0</v>
      </c>
      <c r="M87" s="18">
        <v>0</v>
      </c>
      <c r="N87" s="18">
        <v>0</v>
      </c>
      <c r="O87" s="14">
        <v>1562.9</v>
      </c>
      <c r="P87" s="18">
        <v>0</v>
      </c>
      <c r="Q87" s="18">
        <v>0</v>
      </c>
      <c r="R87" s="17">
        <v>1562.9</v>
      </c>
      <c r="S87" s="18">
        <v>0</v>
      </c>
      <c r="T87" s="14">
        <v>1625.4</v>
      </c>
      <c r="U87" s="18">
        <v>0</v>
      </c>
      <c r="V87" s="18">
        <v>0</v>
      </c>
      <c r="W87" s="17">
        <v>1625.4</v>
      </c>
      <c r="X87" s="17">
        <v>0</v>
      </c>
      <c r="Y87" s="14">
        <v>1682.6</v>
      </c>
      <c r="Z87" s="18">
        <v>0</v>
      </c>
      <c r="AA87" s="18">
        <v>0</v>
      </c>
      <c r="AB87" s="17">
        <v>1682.6</v>
      </c>
      <c r="AC87" s="17">
        <v>0</v>
      </c>
      <c r="AD87" s="14">
        <v>1749.9</v>
      </c>
      <c r="AE87" s="18">
        <v>0</v>
      </c>
      <c r="AF87" s="18">
        <v>0</v>
      </c>
      <c r="AG87" s="17">
        <v>1749.9</v>
      </c>
      <c r="AH87" s="17">
        <v>0</v>
      </c>
      <c r="AI87" s="56"/>
      <c r="AJ87" s="57"/>
      <c r="AK87" s="57"/>
      <c r="AL87" s="57"/>
      <c r="AM87" s="54"/>
      <c r="AN87" s="14">
        <v>1819.9</v>
      </c>
      <c r="AO87" s="18">
        <v>0</v>
      </c>
      <c r="AP87" s="18">
        <v>0</v>
      </c>
      <c r="AQ87" s="17">
        <v>1819.9</v>
      </c>
      <c r="AR87" s="17">
        <v>0</v>
      </c>
      <c r="AS87" s="14">
        <v>1819.9</v>
      </c>
      <c r="AT87" s="18">
        <v>0</v>
      </c>
      <c r="AU87" s="18">
        <v>0</v>
      </c>
      <c r="AV87" s="17">
        <v>1819.9</v>
      </c>
      <c r="AW87" s="17">
        <v>0</v>
      </c>
      <c r="AX87" s="14">
        <v>1819.9</v>
      </c>
      <c r="AY87" s="18">
        <v>0</v>
      </c>
      <c r="AZ87" s="18">
        <v>0</v>
      </c>
      <c r="BA87" s="18">
        <v>1819.9</v>
      </c>
      <c r="BB87" s="17">
        <v>0</v>
      </c>
      <c r="BC87" s="14">
        <v>1819.9</v>
      </c>
      <c r="BD87" s="18">
        <v>0</v>
      </c>
      <c r="BE87" s="18">
        <v>0</v>
      </c>
      <c r="BF87" s="18">
        <v>1819.9</v>
      </c>
      <c r="BG87" s="17">
        <v>0</v>
      </c>
      <c r="BH87" s="14">
        <v>1819.9</v>
      </c>
      <c r="BI87" s="18">
        <v>0</v>
      </c>
      <c r="BJ87" s="18">
        <v>0</v>
      </c>
      <c r="BK87" s="17">
        <v>1819.9</v>
      </c>
      <c r="BL87" s="17">
        <v>0</v>
      </c>
      <c r="BM87" s="14">
        <v>1819.9</v>
      </c>
      <c r="BN87" s="18">
        <v>0</v>
      </c>
      <c r="BO87" s="18">
        <v>0</v>
      </c>
      <c r="BP87" s="17">
        <v>1819.9</v>
      </c>
      <c r="BQ87" s="17">
        <v>0</v>
      </c>
      <c r="BR87" s="14">
        <v>1819.9</v>
      </c>
      <c r="BS87" s="18">
        <v>0</v>
      </c>
      <c r="BT87" s="18">
        <v>0</v>
      </c>
      <c r="BU87" s="17">
        <v>1819.9</v>
      </c>
      <c r="BV87" s="17">
        <v>0</v>
      </c>
    </row>
    <row r="88" spans="1:74" s="8" customFormat="1" ht="66" outlineLevel="2" x14ac:dyDescent="0.25">
      <c r="A88" s="20" t="s">
        <v>119</v>
      </c>
      <c r="B88" s="10" t="s">
        <v>189</v>
      </c>
      <c r="C88" s="65" t="s">
        <v>188</v>
      </c>
      <c r="D88" s="65" t="s">
        <v>190</v>
      </c>
      <c r="E88" s="15">
        <f t="shared" si="165"/>
        <v>15839.199999999997</v>
      </c>
      <c r="F88" s="17">
        <f t="shared" si="166"/>
        <v>0</v>
      </c>
      <c r="G88" s="17">
        <f t="shared" si="167"/>
        <v>0</v>
      </c>
      <c r="H88" s="17">
        <f t="shared" si="168"/>
        <v>15839.199999999997</v>
      </c>
      <c r="I88" s="17">
        <f t="shared" si="169"/>
        <v>0</v>
      </c>
      <c r="J88" s="15">
        <v>0</v>
      </c>
      <c r="K88" s="17">
        <v>0</v>
      </c>
      <c r="L88" s="18">
        <v>0</v>
      </c>
      <c r="M88" s="18">
        <v>0</v>
      </c>
      <c r="N88" s="18">
        <v>0</v>
      </c>
      <c r="O88" s="15">
        <v>0</v>
      </c>
      <c r="P88" s="17">
        <v>0</v>
      </c>
      <c r="Q88" s="18">
        <v>0</v>
      </c>
      <c r="R88" s="18">
        <v>0</v>
      </c>
      <c r="S88" s="18">
        <v>0</v>
      </c>
      <c r="T88" s="14">
        <f>W88</f>
        <v>1445.5</v>
      </c>
      <c r="U88" s="18">
        <v>0</v>
      </c>
      <c r="V88" s="18">
        <v>0</v>
      </c>
      <c r="W88" s="17">
        <v>1445.5</v>
      </c>
      <c r="X88" s="17">
        <v>0</v>
      </c>
      <c r="Y88" s="14">
        <v>1497.6</v>
      </c>
      <c r="Z88" s="18">
        <v>0</v>
      </c>
      <c r="AA88" s="18">
        <v>0</v>
      </c>
      <c r="AB88" s="17">
        <v>1497.6</v>
      </c>
      <c r="AC88" s="17">
        <v>0</v>
      </c>
      <c r="AD88" s="14">
        <v>1557.5</v>
      </c>
      <c r="AE88" s="18">
        <v>0</v>
      </c>
      <c r="AF88" s="18">
        <v>0</v>
      </c>
      <c r="AG88" s="17">
        <v>1557.5</v>
      </c>
      <c r="AH88" s="17">
        <v>0</v>
      </c>
      <c r="AI88" s="56"/>
      <c r="AJ88" s="57"/>
      <c r="AK88" s="57"/>
      <c r="AL88" s="57"/>
      <c r="AM88" s="54"/>
      <c r="AN88" s="14">
        <v>1619.8</v>
      </c>
      <c r="AO88" s="18">
        <v>0</v>
      </c>
      <c r="AP88" s="18">
        <v>0</v>
      </c>
      <c r="AQ88" s="17">
        <v>1619.8</v>
      </c>
      <c r="AR88" s="17">
        <v>0</v>
      </c>
      <c r="AS88" s="14">
        <v>1619.8</v>
      </c>
      <c r="AT88" s="18">
        <v>0</v>
      </c>
      <c r="AU88" s="18">
        <v>0</v>
      </c>
      <c r="AV88" s="17">
        <v>1619.8</v>
      </c>
      <c r="AW88" s="17">
        <v>0</v>
      </c>
      <c r="AX88" s="14">
        <v>1619.8</v>
      </c>
      <c r="AY88" s="18">
        <v>0</v>
      </c>
      <c r="AZ88" s="18">
        <v>0</v>
      </c>
      <c r="BA88" s="18">
        <v>1619.8</v>
      </c>
      <c r="BB88" s="17">
        <v>0</v>
      </c>
      <c r="BC88" s="14">
        <v>1619.8</v>
      </c>
      <c r="BD88" s="18">
        <v>0</v>
      </c>
      <c r="BE88" s="18">
        <v>0</v>
      </c>
      <c r="BF88" s="18">
        <v>1619.8</v>
      </c>
      <c r="BG88" s="17">
        <v>0</v>
      </c>
      <c r="BH88" s="14">
        <v>1619.8</v>
      </c>
      <c r="BI88" s="18">
        <v>0</v>
      </c>
      <c r="BJ88" s="18">
        <v>0</v>
      </c>
      <c r="BK88" s="17">
        <v>1619.8</v>
      </c>
      <c r="BL88" s="17">
        <v>0</v>
      </c>
      <c r="BM88" s="14">
        <v>1619.8</v>
      </c>
      <c r="BN88" s="18">
        <v>0</v>
      </c>
      <c r="BO88" s="18">
        <v>0</v>
      </c>
      <c r="BP88" s="17">
        <v>1619.8</v>
      </c>
      <c r="BQ88" s="17">
        <v>0</v>
      </c>
      <c r="BR88" s="14">
        <v>1619.8</v>
      </c>
      <c r="BS88" s="18">
        <v>0</v>
      </c>
      <c r="BT88" s="18">
        <v>0</v>
      </c>
      <c r="BU88" s="17">
        <v>1619.8</v>
      </c>
      <c r="BV88" s="17">
        <v>0</v>
      </c>
    </row>
    <row r="89" spans="1:74" s="8" customFormat="1" ht="66" outlineLevel="2" x14ac:dyDescent="0.25">
      <c r="A89" s="20" t="s">
        <v>123</v>
      </c>
      <c r="B89" s="10" t="s">
        <v>210</v>
      </c>
      <c r="C89" s="65" t="s">
        <v>188</v>
      </c>
      <c r="D89" s="65" t="s">
        <v>190</v>
      </c>
      <c r="E89" s="15">
        <f t="shared" si="165"/>
        <v>19838.099999999999</v>
      </c>
      <c r="F89" s="17">
        <f t="shared" si="166"/>
        <v>0</v>
      </c>
      <c r="G89" s="17">
        <f t="shared" si="167"/>
        <v>0</v>
      </c>
      <c r="H89" s="17">
        <f t="shared" si="168"/>
        <v>19838.099999999999</v>
      </c>
      <c r="I89" s="17">
        <f t="shared" si="169"/>
        <v>0</v>
      </c>
      <c r="J89" s="15">
        <v>0</v>
      </c>
      <c r="K89" s="17">
        <v>0</v>
      </c>
      <c r="L89" s="18">
        <v>0</v>
      </c>
      <c r="M89" s="18">
        <v>0</v>
      </c>
      <c r="N89" s="18">
        <v>0</v>
      </c>
      <c r="O89" s="15">
        <v>0</v>
      </c>
      <c r="P89" s="17">
        <v>0</v>
      </c>
      <c r="Q89" s="18">
        <v>0</v>
      </c>
      <c r="R89" s="18">
        <v>0</v>
      </c>
      <c r="S89" s="18">
        <v>0</v>
      </c>
      <c r="T89" s="15">
        <v>0</v>
      </c>
      <c r="U89" s="17">
        <v>0</v>
      </c>
      <c r="V89" s="18">
        <v>0</v>
      </c>
      <c r="W89" s="18">
        <v>0</v>
      </c>
      <c r="X89" s="18">
        <v>0</v>
      </c>
      <c r="Y89" s="14">
        <v>2064</v>
      </c>
      <c r="Z89" s="18">
        <v>0</v>
      </c>
      <c r="AA89" s="18">
        <v>0</v>
      </c>
      <c r="AB89" s="17">
        <v>2064</v>
      </c>
      <c r="AC89" s="17">
        <v>0</v>
      </c>
      <c r="AD89" s="14">
        <v>2146.6</v>
      </c>
      <c r="AE89" s="18">
        <v>0</v>
      </c>
      <c r="AF89" s="18">
        <v>0</v>
      </c>
      <c r="AG89" s="17">
        <v>2146.6</v>
      </c>
      <c r="AH89" s="17">
        <v>0</v>
      </c>
      <c r="AI89" s="56"/>
      <c r="AJ89" s="57"/>
      <c r="AK89" s="57"/>
      <c r="AL89" s="57"/>
      <c r="AM89" s="54"/>
      <c r="AN89" s="14">
        <v>2232.5</v>
      </c>
      <c r="AO89" s="18">
        <v>0</v>
      </c>
      <c r="AP89" s="18">
        <v>0</v>
      </c>
      <c r="AQ89" s="17">
        <v>2232.5</v>
      </c>
      <c r="AR89" s="17">
        <v>0</v>
      </c>
      <c r="AS89" s="14">
        <v>2232.5</v>
      </c>
      <c r="AT89" s="18">
        <v>0</v>
      </c>
      <c r="AU89" s="18">
        <v>0</v>
      </c>
      <c r="AV89" s="17">
        <v>2232.5</v>
      </c>
      <c r="AW89" s="17">
        <v>0</v>
      </c>
      <c r="AX89" s="14">
        <v>2232.5</v>
      </c>
      <c r="AY89" s="18">
        <v>0</v>
      </c>
      <c r="AZ89" s="18">
        <v>0</v>
      </c>
      <c r="BA89" s="18">
        <v>2232.5</v>
      </c>
      <c r="BB89" s="17">
        <v>0</v>
      </c>
      <c r="BC89" s="14">
        <v>2232.5</v>
      </c>
      <c r="BD89" s="18">
        <v>0</v>
      </c>
      <c r="BE89" s="18">
        <v>0</v>
      </c>
      <c r="BF89" s="18">
        <v>2232.5</v>
      </c>
      <c r="BG89" s="17">
        <v>0</v>
      </c>
      <c r="BH89" s="14">
        <v>2232.5</v>
      </c>
      <c r="BI89" s="18">
        <v>0</v>
      </c>
      <c r="BJ89" s="18">
        <v>0</v>
      </c>
      <c r="BK89" s="17">
        <v>2232.5</v>
      </c>
      <c r="BL89" s="17">
        <v>0</v>
      </c>
      <c r="BM89" s="14">
        <v>2232.5</v>
      </c>
      <c r="BN89" s="18">
        <v>0</v>
      </c>
      <c r="BO89" s="18">
        <v>0</v>
      </c>
      <c r="BP89" s="17">
        <v>2232.5</v>
      </c>
      <c r="BQ89" s="17">
        <v>0</v>
      </c>
      <c r="BR89" s="14">
        <v>2232.5</v>
      </c>
      <c r="BS89" s="18">
        <v>0</v>
      </c>
      <c r="BT89" s="18">
        <v>0</v>
      </c>
      <c r="BU89" s="17">
        <v>2232.5</v>
      </c>
      <c r="BV89" s="17">
        <v>0</v>
      </c>
    </row>
    <row r="90" spans="1:74" s="8" customFormat="1" ht="66" outlineLevel="2" x14ac:dyDescent="0.25">
      <c r="A90" s="20" t="s">
        <v>158</v>
      </c>
      <c r="B90" s="10" t="s">
        <v>196</v>
      </c>
      <c r="C90" s="65" t="s">
        <v>188</v>
      </c>
      <c r="D90" s="65" t="s">
        <v>190</v>
      </c>
      <c r="E90" s="15">
        <f t="shared" si="165"/>
        <v>12944.699999999999</v>
      </c>
      <c r="F90" s="17">
        <v>0</v>
      </c>
      <c r="G90" s="17">
        <v>0</v>
      </c>
      <c r="H90" s="17">
        <f t="shared" si="168"/>
        <v>12944.699999999999</v>
      </c>
      <c r="I90" s="17">
        <v>0</v>
      </c>
      <c r="J90" s="15">
        <v>0</v>
      </c>
      <c r="K90" s="17">
        <v>0</v>
      </c>
      <c r="L90" s="18">
        <v>0</v>
      </c>
      <c r="M90" s="18">
        <v>0</v>
      </c>
      <c r="N90" s="18">
        <v>0</v>
      </c>
      <c r="O90" s="15">
        <v>0</v>
      </c>
      <c r="P90" s="17">
        <v>0</v>
      </c>
      <c r="Q90" s="18">
        <v>0</v>
      </c>
      <c r="R90" s="18">
        <v>0</v>
      </c>
      <c r="S90" s="18">
        <v>0</v>
      </c>
      <c r="T90" s="15">
        <v>0</v>
      </c>
      <c r="U90" s="17">
        <v>0</v>
      </c>
      <c r="V90" s="18">
        <v>0</v>
      </c>
      <c r="W90" s="18">
        <v>0</v>
      </c>
      <c r="X90" s="18">
        <v>0</v>
      </c>
      <c r="Y90" s="14">
        <v>0</v>
      </c>
      <c r="Z90" s="18">
        <v>0</v>
      </c>
      <c r="AA90" s="18">
        <v>0</v>
      </c>
      <c r="AB90" s="17">
        <v>0</v>
      </c>
      <c r="AC90" s="17">
        <v>0</v>
      </c>
      <c r="AD90" s="14">
        <v>1563.4</v>
      </c>
      <c r="AE90" s="18">
        <v>0</v>
      </c>
      <c r="AF90" s="18">
        <v>0</v>
      </c>
      <c r="AG90" s="17">
        <v>1563.4</v>
      </c>
      <c r="AH90" s="17">
        <v>0</v>
      </c>
      <c r="AI90" s="56"/>
      <c r="AJ90" s="57"/>
      <c r="AK90" s="57"/>
      <c r="AL90" s="57"/>
      <c r="AM90" s="54"/>
      <c r="AN90" s="14">
        <v>1625.9</v>
      </c>
      <c r="AO90" s="18">
        <v>0</v>
      </c>
      <c r="AP90" s="18">
        <v>0</v>
      </c>
      <c r="AQ90" s="17">
        <v>1625.9</v>
      </c>
      <c r="AR90" s="17">
        <v>0</v>
      </c>
      <c r="AS90" s="14">
        <v>1625.9</v>
      </c>
      <c r="AT90" s="18">
        <v>0</v>
      </c>
      <c r="AU90" s="18">
        <v>0</v>
      </c>
      <c r="AV90" s="17">
        <v>1625.9</v>
      </c>
      <c r="AW90" s="17">
        <v>0</v>
      </c>
      <c r="AX90" s="14">
        <v>1625.9</v>
      </c>
      <c r="AY90" s="18">
        <v>0</v>
      </c>
      <c r="AZ90" s="18">
        <v>0</v>
      </c>
      <c r="BA90" s="18">
        <v>1625.9</v>
      </c>
      <c r="BB90" s="17">
        <v>0</v>
      </c>
      <c r="BC90" s="14">
        <v>1625.9</v>
      </c>
      <c r="BD90" s="18">
        <v>0</v>
      </c>
      <c r="BE90" s="18">
        <v>0</v>
      </c>
      <c r="BF90" s="18">
        <v>1625.9</v>
      </c>
      <c r="BG90" s="17">
        <v>0</v>
      </c>
      <c r="BH90" s="14">
        <v>1625.9</v>
      </c>
      <c r="BI90" s="18">
        <v>0</v>
      </c>
      <c r="BJ90" s="18">
        <v>0</v>
      </c>
      <c r="BK90" s="17">
        <v>1625.9</v>
      </c>
      <c r="BL90" s="17">
        <v>0</v>
      </c>
      <c r="BM90" s="14">
        <v>1625.9</v>
      </c>
      <c r="BN90" s="18">
        <v>0</v>
      </c>
      <c r="BO90" s="18">
        <v>0</v>
      </c>
      <c r="BP90" s="17">
        <v>1625.9</v>
      </c>
      <c r="BQ90" s="17">
        <v>0</v>
      </c>
      <c r="BR90" s="14">
        <v>1625.9</v>
      </c>
      <c r="BS90" s="18">
        <v>0</v>
      </c>
      <c r="BT90" s="18">
        <v>0</v>
      </c>
      <c r="BU90" s="17">
        <v>1625.9</v>
      </c>
      <c r="BV90" s="17">
        <v>0</v>
      </c>
    </row>
    <row r="91" spans="1:74" s="8" customFormat="1" ht="66" outlineLevel="2" x14ac:dyDescent="0.25">
      <c r="A91" s="20" t="s">
        <v>159</v>
      </c>
      <c r="B91" s="10" t="s">
        <v>197</v>
      </c>
      <c r="C91" s="65" t="s">
        <v>188</v>
      </c>
      <c r="D91" s="65" t="s">
        <v>190</v>
      </c>
      <c r="E91" s="15">
        <f t="shared" si="165"/>
        <v>10145.4</v>
      </c>
      <c r="F91" s="17">
        <v>0</v>
      </c>
      <c r="G91" s="17">
        <v>0</v>
      </c>
      <c r="H91" s="17">
        <f t="shared" si="168"/>
        <v>10145.4</v>
      </c>
      <c r="I91" s="17">
        <v>0</v>
      </c>
      <c r="J91" s="15">
        <v>0</v>
      </c>
      <c r="K91" s="17">
        <v>0</v>
      </c>
      <c r="L91" s="18">
        <v>0</v>
      </c>
      <c r="M91" s="18">
        <v>0</v>
      </c>
      <c r="N91" s="18">
        <v>0</v>
      </c>
      <c r="O91" s="15">
        <v>0</v>
      </c>
      <c r="P91" s="17">
        <v>0</v>
      </c>
      <c r="Q91" s="18">
        <v>0</v>
      </c>
      <c r="R91" s="18">
        <v>0</v>
      </c>
      <c r="S91" s="18">
        <v>0</v>
      </c>
      <c r="T91" s="15">
        <v>0</v>
      </c>
      <c r="U91" s="17">
        <v>0</v>
      </c>
      <c r="V91" s="18">
        <v>0</v>
      </c>
      <c r="W91" s="18">
        <v>0</v>
      </c>
      <c r="X91" s="18">
        <v>0</v>
      </c>
      <c r="Y91" s="14">
        <v>0</v>
      </c>
      <c r="Z91" s="18">
        <v>0</v>
      </c>
      <c r="AA91" s="18">
        <v>0</v>
      </c>
      <c r="AB91" s="17">
        <v>0</v>
      </c>
      <c r="AC91" s="17">
        <v>0</v>
      </c>
      <c r="AD91" s="14">
        <v>0</v>
      </c>
      <c r="AE91" s="18">
        <v>0</v>
      </c>
      <c r="AF91" s="18">
        <v>0</v>
      </c>
      <c r="AG91" s="17">
        <v>0</v>
      </c>
      <c r="AH91" s="17">
        <v>0</v>
      </c>
      <c r="AI91" s="56"/>
      <c r="AJ91" s="57"/>
      <c r="AK91" s="57"/>
      <c r="AL91" s="57"/>
      <c r="AM91" s="54"/>
      <c r="AN91" s="14">
        <v>0</v>
      </c>
      <c r="AO91" s="18">
        <v>0</v>
      </c>
      <c r="AP91" s="18">
        <v>0</v>
      </c>
      <c r="AQ91" s="17">
        <v>0</v>
      </c>
      <c r="AR91" s="17">
        <v>0</v>
      </c>
      <c r="AS91" s="14">
        <v>1690.9</v>
      </c>
      <c r="AT91" s="18">
        <v>0</v>
      </c>
      <c r="AU91" s="18">
        <v>0</v>
      </c>
      <c r="AV91" s="17">
        <v>1690.9</v>
      </c>
      <c r="AW91" s="17">
        <v>0</v>
      </c>
      <c r="AX91" s="14">
        <v>1690.9</v>
      </c>
      <c r="AY91" s="18">
        <v>0</v>
      </c>
      <c r="AZ91" s="18">
        <v>0</v>
      </c>
      <c r="BA91" s="18">
        <v>1690.9</v>
      </c>
      <c r="BB91" s="17">
        <v>0</v>
      </c>
      <c r="BC91" s="14">
        <v>1690.9</v>
      </c>
      <c r="BD91" s="18">
        <v>0</v>
      </c>
      <c r="BE91" s="18">
        <v>0</v>
      </c>
      <c r="BF91" s="18">
        <v>1690.9</v>
      </c>
      <c r="BG91" s="17">
        <v>0</v>
      </c>
      <c r="BH91" s="14">
        <v>1690.9</v>
      </c>
      <c r="BI91" s="18">
        <v>0</v>
      </c>
      <c r="BJ91" s="18">
        <v>0</v>
      </c>
      <c r="BK91" s="17">
        <v>1690.9</v>
      </c>
      <c r="BL91" s="17">
        <v>0</v>
      </c>
      <c r="BM91" s="14">
        <v>1690.9</v>
      </c>
      <c r="BN91" s="18">
        <v>0</v>
      </c>
      <c r="BO91" s="18">
        <v>0</v>
      </c>
      <c r="BP91" s="17">
        <v>1690.9</v>
      </c>
      <c r="BQ91" s="17">
        <v>0</v>
      </c>
      <c r="BR91" s="14">
        <v>1690.9</v>
      </c>
      <c r="BS91" s="18">
        <v>0</v>
      </c>
      <c r="BT91" s="18">
        <v>0</v>
      </c>
      <c r="BU91" s="17">
        <v>1690.9</v>
      </c>
      <c r="BV91" s="17">
        <v>0</v>
      </c>
    </row>
    <row r="92" spans="1:74" s="8" customFormat="1" ht="66" outlineLevel="2" x14ac:dyDescent="0.25">
      <c r="A92" s="20" t="s">
        <v>160</v>
      </c>
      <c r="B92" s="10" t="s">
        <v>202</v>
      </c>
      <c r="C92" s="65" t="s">
        <v>188</v>
      </c>
      <c r="D92" s="65" t="s">
        <v>190</v>
      </c>
      <c r="E92" s="15">
        <f t="shared" si="165"/>
        <v>10145.4</v>
      </c>
      <c r="F92" s="17">
        <v>0</v>
      </c>
      <c r="G92" s="17">
        <v>0</v>
      </c>
      <c r="H92" s="17">
        <f t="shared" si="168"/>
        <v>10145.4</v>
      </c>
      <c r="I92" s="17">
        <v>0</v>
      </c>
      <c r="J92" s="15">
        <v>0</v>
      </c>
      <c r="K92" s="17">
        <v>0</v>
      </c>
      <c r="L92" s="18">
        <v>0</v>
      </c>
      <c r="M92" s="18">
        <v>0</v>
      </c>
      <c r="N92" s="18">
        <v>0</v>
      </c>
      <c r="O92" s="15">
        <v>0</v>
      </c>
      <c r="P92" s="17">
        <v>0</v>
      </c>
      <c r="Q92" s="18">
        <v>0</v>
      </c>
      <c r="R92" s="18">
        <v>0</v>
      </c>
      <c r="S92" s="18">
        <v>0</v>
      </c>
      <c r="T92" s="15">
        <v>0</v>
      </c>
      <c r="U92" s="17">
        <v>0</v>
      </c>
      <c r="V92" s="18">
        <v>0</v>
      </c>
      <c r="W92" s="18">
        <v>0</v>
      </c>
      <c r="X92" s="18">
        <v>0</v>
      </c>
      <c r="Y92" s="14">
        <v>0</v>
      </c>
      <c r="Z92" s="18">
        <v>0</v>
      </c>
      <c r="AA92" s="18">
        <v>0</v>
      </c>
      <c r="AB92" s="17">
        <v>0</v>
      </c>
      <c r="AC92" s="17">
        <v>0</v>
      </c>
      <c r="AD92" s="14">
        <v>0</v>
      </c>
      <c r="AE92" s="18">
        <v>0</v>
      </c>
      <c r="AF92" s="18">
        <v>0</v>
      </c>
      <c r="AG92" s="17">
        <v>0</v>
      </c>
      <c r="AH92" s="17">
        <v>0</v>
      </c>
      <c r="AI92" s="56">
        <v>0</v>
      </c>
      <c r="AJ92" s="57">
        <v>0</v>
      </c>
      <c r="AK92" s="57">
        <v>0</v>
      </c>
      <c r="AL92" s="57">
        <v>0</v>
      </c>
      <c r="AM92" s="54">
        <v>0</v>
      </c>
      <c r="AN92" s="14">
        <v>0</v>
      </c>
      <c r="AO92" s="18">
        <v>0</v>
      </c>
      <c r="AP92" s="18">
        <v>0</v>
      </c>
      <c r="AQ92" s="17">
        <v>0</v>
      </c>
      <c r="AR92" s="17">
        <v>0</v>
      </c>
      <c r="AS92" s="14">
        <v>1690.9</v>
      </c>
      <c r="AT92" s="18">
        <v>0</v>
      </c>
      <c r="AU92" s="18">
        <v>0</v>
      </c>
      <c r="AV92" s="17">
        <v>1690.9</v>
      </c>
      <c r="AW92" s="17">
        <v>0</v>
      </c>
      <c r="AX92" s="14">
        <v>1690.9</v>
      </c>
      <c r="AY92" s="18">
        <v>0</v>
      </c>
      <c r="AZ92" s="18">
        <v>0</v>
      </c>
      <c r="BA92" s="18">
        <v>1690.9</v>
      </c>
      <c r="BB92" s="17">
        <v>0</v>
      </c>
      <c r="BC92" s="14">
        <v>1690.9</v>
      </c>
      <c r="BD92" s="18">
        <v>0</v>
      </c>
      <c r="BE92" s="18">
        <v>0</v>
      </c>
      <c r="BF92" s="18">
        <v>1690.9</v>
      </c>
      <c r="BG92" s="17">
        <v>0</v>
      </c>
      <c r="BH92" s="14">
        <v>1690.9</v>
      </c>
      <c r="BI92" s="18">
        <v>0</v>
      </c>
      <c r="BJ92" s="18">
        <v>0</v>
      </c>
      <c r="BK92" s="17">
        <v>1690.9</v>
      </c>
      <c r="BL92" s="17">
        <v>0</v>
      </c>
      <c r="BM92" s="14">
        <v>1690.9</v>
      </c>
      <c r="BN92" s="18">
        <v>0</v>
      </c>
      <c r="BO92" s="18">
        <v>0</v>
      </c>
      <c r="BP92" s="17">
        <v>1690.9</v>
      </c>
      <c r="BQ92" s="17">
        <v>0</v>
      </c>
      <c r="BR92" s="14">
        <v>1690.9</v>
      </c>
      <c r="BS92" s="18">
        <v>0</v>
      </c>
      <c r="BT92" s="18">
        <v>0</v>
      </c>
      <c r="BU92" s="17">
        <v>1690.9</v>
      </c>
      <c r="BV92" s="17">
        <v>0</v>
      </c>
    </row>
    <row r="93" spans="1:74" s="8" customFormat="1" ht="66" outlineLevel="2" x14ac:dyDescent="0.25">
      <c r="A93" s="20" t="s">
        <v>161</v>
      </c>
      <c r="B93" s="10" t="s">
        <v>192</v>
      </c>
      <c r="C93" s="65" t="s">
        <v>188</v>
      </c>
      <c r="D93" s="65" t="s">
        <v>190</v>
      </c>
      <c r="E93" s="15">
        <f t="shared" si="165"/>
        <v>8792.5</v>
      </c>
      <c r="F93" s="17">
        <v>0</v>
      </c>
      <c r="G93" s="17">
        <v>0</v>
      </c>
      <c r="H93" s="17">
        <f t="shared" si="168"/>
        <v>8792.5</v>
      </c>
      <c r="I93" s="17">
        <v>0</v>
      </c>
      <c r="J93" s="15">
        <v>0</v>
      </c>
      <c r="K93" s="17">
        <v>0</v>
      </c>
      <c r="L93" s="18">
        <v>0</v>
      </c>
      <c r="M93" s="18">
        <v>0</v>
      </c>
      <c r="N93" s="18">
        <v>0</v>
      </c>
      <c r="O93" s="15">
        <v>0</v>
      </c>
      <c r="P93" s="17">
        <v>0</v>
      </c>
      <c r="Q93" s="18">
        <v>0</v>
      </c>
      <c r="R93" s="18">
        <v>0</v>
      </c>
      <c r="S93" s="18">
        <v>0</v>
      </c>
      <c r="T93" s="15">
        <v>0</v>
      </c>
      <c r="U93" s="17">
        <v>0</v>
      </c>
      <c r="V93" s="18">
        <v>0</v>
      </c>
      <c r="W93" s="18">
        <v>0</v>
      </c>
      <c r="X93" s="18">
        <v>0</v>
      </c>
      <c r="Y93" s="14">
        <v>0</v>
      </c>
      <c r="Z93" s="18">
        <v>0</v>
      </c>
      <c r="AA93" s="18">
        <v>0</v>
      </c>
      <c r="AB93" s="17">
        <v>0</v>
      </c>
      <c r="AC93" s="17">
        <v>0</v>
      </c>
      <c r="AD93" s="14">
        <v>0</v>
      </c>
      <c r="AE93" s="18">
        <v>0</v>
      </c>
      <c r="AF93" s="18">
        <v>0</v>
      </c>
      <c r="AG93" s="17">
        <v>0</v>
      </c>
      <c r="AH93" s="17">
        <v>0</v>
      </c>
      <c r="AI93" s="56">
        <v>0</v>
      </c>
      <c r="AJ93" s="57">
        <v>0</v>
      </c>
      <c r="AK93" s="57">
        <v>0</v>
      </c>
      <c r="AL93" s="57">
        <v>0</v>
      </c>
      <c r="AM93" s="54">
        <v>0</v>
      </c>
      <c r="AN93" s="14">
        <v>0</v>
      </c>
      <c r="AO93" s="18">
        <v>0</v>
      </c>
      <c r="AP93" s="18">
        <v>0</v>
      </c>
      <c r="AQ93" s="17">
        <v>0</v>
      </c>
      <c r="AR93" s="17">
        <v>0</v>
      </c>
      <c r="AS93" s="14">
        <v>0</v>
      </c>
      <c r="AT93" s="18">
        <v>0</v>
      </c>
      <c r="AU93" s="18">
        <v>0</v>
      </c>
      <c r="AV93" s="17">
        <v>0</v>
      </c>
      <c r="AW93" s="17">
        <v>0</v>
      </c>
      <c r="AX93" s="14">
        <v>1758.5</v>
      </c>
      <c r="AY93" s="18">
        <v>0</v>
      </c>
      <c r="AZ93" s="18">
        <v>0</v>
      </c>
      <c r="BA93" s="18">
        <v>1758.5</v>
      </c>
      <c r="BB93" s="17">
        <v>0</v>
      </c>
      <c r="BC93" s="14">
        <v>1758.5</v>
      </c>
      <c r="BD93" s="18">
        <v>0</v>
      </c>
      <c r="BE93" s="18">
        <v>0</v>
      </c>
      <c r="BF93" s="18">
        <v>1758.5</v>
      </c>
      <c r="BG93" s="17">
        <v>0</v>
      </c>
      <c r="BH93" s="14">
        <v>1758.5</v>
      </c>
      <c r="BI93" s="18">
        <v>0</v>
      </c>
      <c r="BJ93" s="18">
        <v>0</v>
      </c>
      <c r="BK93" s="17">
        <v>1758.5</v>
      </c>
      <c r="BL93" s="17">
        <v>0</v>
      </c>
      <c r="BM93" s="14">
        <v>1758.5</v>
      </c>
      <c r="BN93" s="18">
        <v>0</v>
      </c>
      <c r="BO93" s="18">
        <v>0</v>
      </c>
      <c r="BP93" s="17">
        <v>1758.5</v>
      </c>
      <c r="BQ93" s="17">
        <v>0</v>
      </c>
      <c r="BR93" s="14">
        <v>1758.5</v>
      </c>
      <c r="BS93" s="18">
        <v>0</v>
      </c>
      <c r="BT93" s="18">
        <v>0</v>
      </c>
      <c r="BU93" s="17">
        <v>1758.5</v>
      </c>
      <c r="BV93" s="17">
        <v>0</v>
      </c>
    </row>
    <row r="94" spans="1:74" s="8" customFormat="1" ht="66" outlineLevel="2" x14ac:dyDescent="0.25">
      <c r="A94" s="20" t="s">
        <v>162</v>
      </c>
      <c r="B94" s="10" t="s">
        <v>183</v>
      </c>
      <c r="C94" s="65" t="s">
        <v>188</v>
      </c>
      <c r="D94" s="65" t="s">
        <v>190</v>
      </c>
      <c r="E94" s="15">
        <f t="shared" si="165"/>
        <v>7315.2</v>
      </c>
      <c r="F94" s="17">
        <v>0</v>
      </c>
      <c r="G94" s="17">
        <v>0</v>
      </c>
      <c r="H94" s="17">
        <f t="shared" si="168"/>
        <v>7315.2</v>
      </c>
      <c r="I94" s="17">
        <v>0</v>
      </c>
      <c r="J94" s="15">
        <v>0</v>
      </c>
      <c r="K94" s="17">
        <v>0</v>
      </c>
      <c r="L94" s="18">
        <v>0</v>
      </c>
      <c r="M94" s="18">
        <v>0</v>
      </c>
      <c r="N94" s="18">
        <v>0</v>
      </c>
      <c r="O94" s="15">
        <v>0</v>
      </c>
      <c r="P94" s="17">
        <v>0</v>
      </c>
      <c r="Q94" s="18">
        <v>0</v>
      </c>
      <c r="R94" s="18">
        <v>0</v>
      </c>
      <c r="S94" s="18">
        <v>0</v>
      </c>
      <c r="T94" s="15">
        <v>0</v>
      </c>
      <c r="U94" s="17">
        <v>0</v>
      </c>
      <c r="V94" s="18">
        <v>0</v>
      </c>
      <c r="W94" s="18">
        <v>0</v>
      </c>
      <c r="X94" s="18">
        <v>0</v>
      </c>
      <c r="Y94" s="14">
        <v>0</v>
      </c>
      <c r="Z94" s="18">
        <v>0</v>
      </c>
      <c r="AA94" s="18">
        <v>0</v>
      </c>
      <c r="AB94" s="17">
        <v>0</v>
      </c>
      <c r="AC94" s="17">
        <v>0</v>
      </c>
      <c r="AD94" s="14">
        <v>0</v>
      </c>
      <c r="AE94" s="18">
        <v>0</v>
      </c>
      <c r="AF94" s="18">
        <v>0</v>
      </c>
      <c r="AG94" s="17">
        <v>0</v>
      </c>
      <c r="AH94" s="17">
        <v>0</v>
      </c>
      <c r="AI94" s="56">
        <v>0</v>
      </c>
      <c r="AJ94" s="57">
        <v>0</v>
      </c>
      <c r="AK94" s="57">
        <v>0</v>
      </c>
      <c r="AL94" s="57">
        <v>0</v>
      </c>
      <c r="AM94" s="54">
        <v>0</v>
      </c>
      <c r="AN94" s="14">
        <v>0</v>
      </c>
      <c r="AO94" s="18">
        <v>0</v>
      </c>
      <c r="AP94" s="18">
        <v>0</v>
      </c>
      <c r="AQ94" s="17">
        <v>0</v>
      </c>
      <c r="AR94" s="17">
        <v>0</v>
      </c>
      <c r="AS94" s="14">
        <v>0</v>
      </c>
      <c r="AT94" s="18">
        <v>0</v>
      </c>
      <c r="AU94" s="18">
        <v>0</v>
      </c>
      <c r="AV94" s="17">
        <v>0</v>
      </c>
      <c r="AW94" s="17">
        <v>0</v>
      </c>
      <c r="AX94" s="14">
        <v>0</v>
      </c>
      <c r="AY94" s="18">
        <v>0</v>
      </c>
      <c r="AZ94" s="18">
        <v>0</v>
      </c>
      <c r="BA94" s="17">
        <v>0</v>
      </c>
      <c r="BB94" s="17">
        <v>0</v>
      </c>
      <c r="BC94" s="14">
        <v>1828.8</v>
      </c>
      <c r="BD94" s="18">
        <v>0</v>
      </c>
      <c r="BE94" s="18">
        <v>0</v>
      </c>
      <c r="BF94" s="18">
        <v>1828.8</v>
      </c>
      <c r="BG94" s="17">
        <v>0</v>
      </c>
      <c r="BH94" s="14">
        <v>1828.8</v>
      </c>
      <c r="BI94" s="18">
        <v>0</v>
      </c>
      <c r="BJ94" s="18">
        <v>0</v>
      </c>
      <c r="BK94" s="17">
        <v>1828.8</v>
      </c>
      <c r="BL94" s="17">
        <v>0</v>
      </c>
      <c r="BM94" s="14">
        <v>1828.8</v>
      </c>
      <c r="BN94" s="18">
        <v>0</v>
      </c>
      <c r="BO94" s="18">
        <v>0</v>
      </c>
      <c r="BP94" s="17">
        <v>1828.8</v>
      </c>
      <c r="BQ94" s="17">
        <v>0</v>
      </c>
      <c r="BR94" s="14">
        <v>1828.8</v>
      </c>
      <c r="BS94" s="18">
        <v>0</v>
      </c>
      <c r="BT94" s="18">
        <v>0</v>
      </c>
      <c r="BU94" s="17">
        <v>1828.8</v>
      </c>
      <c r="BV94" s="17">
        <v>0</v>
      </c>
    </row>
    <row r="95" spans="1:74" s="8" customFormat="1" ht="66" outlineLevel="2" x14ac:dyDescent="0.25">
      <c r="A95" s="20" t="s">
        <v>163</v>
      </c>
      <c r="B95" s="10" t="s">
        <v>195</v>
      </c>
      <c r="C95" s="65" t="s">
        <v>188</v>
      </c>
      <c r="D95" s="65" t="s">
        <v>190</v>
      </c>
      <c r="E95" s="15">
        <f t="shared" si="165"/>
        <v>5706</v>
      </c>
      <c r="F95" s="17">
        <v>0</v>
      </c>
      <c r="G95" s="17">
        <v>0</v>
      </c>
      <c r="H95" s="17">
        <f t="shared" si="168"/>
        <v>5706</v>
      </c>
      <c r="I95" s="17">
        <v>0</v>
      </c>
      <c r="J95" s="15">
        <v>0</v>
      </c>
      <c r="K95" s="17">
        <v>0</v>
      </c>
      <c r="L95" s="18">
        <v>0</v>
      </c>
      <c r="M95" s="18">
        <v>0</v>
      </c>
      <c r="N95" s="18">
        <v>0</v>
      </c>
      <c r="O95" s="15">
        <v>0</v>
      </c>
      <c r="P95" s="17">
        <v>0</v>
      </c>
      <c r="Q95" s="18">
        <v>0</v>
      </c>
      <c r="R95" s="18">
        <v>0</v>
      </c>
      <c r="S95" s="18">
        <v>0</v>
      </c>
      <c r="T95" s="15">
        <v>0</v>
      </c>
      <c r="U95" s="17">
        <v>0</v>
      </c>
      <c r="V95" s="18">
        <v>0</v>
      </c>
      <c r="W95" s="18">
        <v>0</v>
      </c>
      <c r="X95" s="18">
        <v>0</v>
      </c>
      <c r="Y95" s="14">
        <v>0</v>
      </c>
      <c r="Z95" s="18">
        <v>0</v>
      </c>
      <c r="AA95" s="18">
        <v>0</v>
      </c>
      <c r="AB95" s="17">
        <v>0</v>
      </c>
      <c r="AC95" s="17">
        <v>0</v>
      </c>
      <c r="AD95" s="14">
        <v>0</v>
      </c>
      <c r="AE95" s="18">
        <v>0</v>
      </c>
      <c r="AF95" s="18">
        <v>0</v>
      </c>
      <c r="AG95" s="17">
        <v>0</v>
      </c>
      <c r="AH95" s="17">
        <v>0</v>
      </c>
      <c r="AI95" s="56">
        <v>0</v>
      </c>
      <c r="AJ95" s="57">
        <v>0</v>
      </c>
      <c r="AK95" s="57">
        <v>0</v>
      </c>
      <c r="AL95" s="57">
        <v>0</v>
      </c>
      <c r="AM95" s="54">
        <v>0</v>
      </c>
      <c r="AN95" s="14">
        <v>0</v>
      </c>
      <c r="AO95" s="18">
        <v>0</v>
      </c>
      <c r="AP95" s="18">
        <v>0</v>
      </c>
      <c r="AQ95" s="17">
        <v>0</v>
      </c>
      <c r="AR95" s="17">
        <v>0</v>
      </c>
      <c r="AS95" s="14">
        <v>0</v>
      </c>
      <c r="AT95" s="18">
        <v>0</v>
      </c>
      <c r="AU95" s="18">
        <v>0</v>
      </c>
      <c r="AV95" s="17">
        <v>0</v>
      </c>
      <c r="AW95" s="17">
        <v>0</v>
      </c>
      <c r="AX95" s="14">
        <v>0</v>
      </c>
      <c r="AY95" s="18">
        <v>0</v>
      </c>
      <c r="AZ95" s="18">
        <v>0</v>
      </c>
      <c r="BA95" s="17">
        <v>0</v>
      </c>
      <c r="BB95" s="17">
        <v>0</v>
      </c>
      <c r="BC95" s="14">
        <v>0</v>
      </c>
      <c r="BD95" s="18">
        <v>0</v>
      </c>
      <c r="BE95" s="18">
        <v>0</v>
      </c>
      <c r="BF95" s="17">
        <v>0</v>
      </c>
      <c r="BG95" s="17">
        <v>0</v>
      </c>
      <c r="BH95" s="14">
        <v>1902</v>
      </c>
      <c r="BI95" s="18">
        <v>0</v>
      </c>
      <c r="BJ95" s="18">
        <v>0</v>
      </c>
      <c r="BK95" s="17">
        <v>1902</v>
      </c>
      <c r="BL95" s="17">
        <v>0</v>
      </c>
      <c r="BM95" s="14">
        <v>1902</v>
      </c>
      <c r="BN95" s="18">
        <v>0</v>
      </c>
      <c r="BO95" s="18">
        <v>0</v>
      </c>
      <c r="BP95" s="17">
        <v>1902</v>
      </c>
      <c r="BQ95" s="17">
        <v>0</v>
      </c>
      <c r="BR95" s="14">
        <v>1902</v>
      </c>
      <c r="BS95" s="18">
        <v>0</v>
      </c>
      <c r="BT95" s="18">
        <v>0</v>
      </c>
      <c r="BU95" s="17">
        <v>1902</v>
      </c>
      <c r="BV95" s="17">
        <v>0</v>
      </c>
    </row>
    <row r="96" spans="1:74" s="8" customFormat="1" ht="66" outlineLevel="2" x14ac:dyDescent="0.25">
      <c r="A96" s="20" t="s">
        <v>164</v>
      </c>
      <c r="B96" s="10" t="s">
        <v>200</v>
      </c>
      <c r="C96" s="65" t="s">
        <v>188</v>
      </c>
      <c r="D96" s="65" t="s">
        <v>190</v>
      </c>
      <c r="E96" s="15">
        <f t="shared" si="165"/>
        <v>5706</v>
      </c>
      <c r="F96" s="17">
        <v>0</v>
      </c>
      <c r="G96" s="17">
        <v>0</v>
      </c>
      <c r="H96" s="17">
        <f t="shared" si="168"/>
        <v>5706</v>
      </c>
      <c r="I96" s="17">
        <v>0</v>
      </c>
      <c r="J96" s="15">
        <v>0</v>
      </c>
      <c r="K96" s="17">
        <v>0</v>
      </c>
      <c r="L96" s="18">
        <v>0</v>
      </c>
      <c r="M96" s="18">
        <v>0</v>
      </c>
      <c r="N96" s="18">
        <v>0</v>
      </c>
      <c r="O96" s="15">
        <v>0</v>
      </c>
      <c r="P96" s="17">
        <v>0</v>
      </c>
      <c r="Q96" s="18">
        <v>0</v>
      </c>
      <c r="R96" s="18">
        <v>0</v>
      </c>
      <c r="S96" s="18">
        <v>0</v>
      </c>
      <c r="T96" s="15">
        <v>0</v>
      </c>
      <c r="U96" s="17">
        <v>0</v>
      </c>
      <c r="V96" s="18">
        <v>0</v>
      </c>
      <c r="W96" s="18">
        <v>0</v>
      </c>
      <c r="X96" s="18">
        <v>0</v>
      </c>
      <c r="Y96" s="14">
        <v>0</v>
      </c>
      <c r="Z96" s="18">
        <v>0</v>
      </c>
      <c r="AA96" s="18">
        <v>0</v>
      </c>
      <c r="AB96" s="17">
        <v>0</v>
      </c>
      <c r="AC96" s="17">
        <v>0</v>
      </c>
      <c r="AD96" s="14">
        <v>0</v>
      </c>
      <c r="AE96" s="18">
        <v>0</v>
      </c>
      <c r="AF96" s="18">
        <v>0</v>
      </c>
      <c r="AG96" s="17">
        <v>0</v>
      </c>
      <c r="AH96" s="17">
        <v>0</v>
      </c>
      <c r="AI96" s="56">
        <v>0</v>
      </c>
      <c r="AJ96" s="57">
        <v>0</v>
      </c>
      <c r="AK96" s="57">
        <v>0</v>
      </c>
      <c r="AL96" s="57">
        <v>0</v>
      </c>
      <c r="AM96" s="54">
        <v>0</v>
      </c>
      <c r="AN96" s="14">
        <v>0</v>
      </c>
      <c r="AO96" s="18">
        <v>0</v>
      </c>
      <c r="AP96" s="18">
        <v>0</v>
      </c>
      <c r="AQ96" s="17">
        <v>0</v>
      </c>
      <c r="AR96" s="17">
        <v>0</v>
      </c>
      <c r="AS96" s="14">
        <v>0</v>
      </c>
      <c r="AT96" s="18">
        <v>0</v>
      </c>
      <c r="AU96" s="18">
        <v>0</v>
      </c>
      <c r="AV96" s="17">
        <v>0</v>
      </c>
      <c r="AW96" s="17">
        <v>0</v>
      </c>
      <c r="AX96" s="14">
        <v>0</v>
      </c>
      <c r="AY96" s="18">
        <v>0</v>
      </c>
      <c r="AZ96" s="18">
        <v>0</v>
      </c>
      <c r="BA96" s="17">
        <v>0</v>
      </c>
      <c r="BB96" s="17">
        <v>0</v>
      </c>
      <c r="BC96" s="14">
        <v>0</v>
      </c>
      <c r="BD96" s="18">
        <v>0</v>
      </c>
      <c r="BE96" s="18">
        <v>0</v>
      </c>
      <c r="BF96" s="17">
        <v>0</v>
      </c>
      <c r="BG96" s="17">
        <v>0</v>
      </c>
      <c r="BH96" s="14">
        <v>1902</v>
      </c>
      <c r="BI96" s="18">
        <v>0</v>
      </c>
      <c r="BJ96" s="18">
        <v>0</v>
      </c>
      <c r="BK96" s="17">
        <v>1902</v>
      </c>
      <c r="BL96" s="17">
        <v>0</v>
      </c>
      <c r="BM96" s="14">
        <v>1902</v>
      </c>
      <c r="BN96" s="18">
        <v>0</v>
      </c>
      <c r="BO96" s="18">
        <v>0</v>
      </c>
      <c r="BP96" s="17">
        <v>1902</v>
      </c>
      <c r="BQ96" s="17">
        <v>0</v>
      </c>
      <c r="BR96" s="14">
        <v>1902</v>
      </c>
      <c r="BS96" s="18">
        <v>0</v>
      </c>
      <c r="BT96" s="18">
        <v>0</v>
      </c>
      <c r="BU96" s="17">
        <v>1902</v>
      </c>
      <c r="BV96" s="17">
        <v>0</v>
      </c>
    </row>
    <row r="97" spans="1:74" s="8" customFormat="1" ht="66" outlineLevel="2" x14ac:dyDescent="0.25">
      <c r="A97" s="20" t="s">
        <v>165</v>
      </c>
      <c r="B97" s="10" t="s">
        <v>201</v>
      </c>
      <c r="C97" s="65" t="s">
        <v>188</v>
      </c>
      <c r="D97" s="65" t="s">
        <v>190</v>
      </c>
      <c r="E97" s="15">
        <f t="shared" si="165"/>
        <v>3956.2</v>
      </c>
      <c r="F97" s="17">
        <v>0</v>
      </c>
      <c r="G97" s="17">
        <v>0</v>
      </c>
      <c r="H97" s="17">
        <f t="shared" si="168"/>
        <v>3956.2</v>
      </c>
      <c r="I97" s="17">
        <v>0</v>
      </c>
      <c r="J97" s="15">
        <v>0</v>
      </c>
      <c r="K97" s="17">
        <v>0</v>
      </c>
      <c r="L97" s="18">
        <v>0</v>
      </c>
      <c r="M97" s="18">
        <v>0</v>
      </c>
      <c r="N97" s="18">
        <v>0</v>
      </c>
      <c r="O97" s="15">
        <v>0</v>
      </c>
      <c r="P97" s="17">
        <v>0</v>
      </c>
      <c r="Q97" s="18">
        <v>0</v>
      </c>
      <c r="R97" s="18">
        <v>0</v>
      </c>
      <c r="S97" s="18">
        <v>0</v>
      </c>
      <c r="T97" s="15">
        <v>0</v>
      </c>
      <c r="U97" s="17">
        <v>0</v>
      </c>
      <c r="V97" s="18">
        <v>0</v>
      </c>
      <c r="W97" s="18">
        <v>0</v>
      </c>
      <c r="X97" s="18">
        <v>0</v>
      </c>
      <c r="Y97" s="14">
        <v>0</v>
      </c>
      <c r="Z97" s="18">
        <v>0</v>
      </c>
      <c r="AA97" s="18">
        <v>0</v>
      </c>
      <c r="AB97" s="17">
        <v>0</v>
      </c>
      <c r="AC97" s="17">
        <v>0</v>
      </c>
      <c r="AD97" s="14">
        <v>0</v>
      </c>
      <c r="AE97" s="18">
        <v>0</v>
      </c>
      <c r="AF97" s="18">
        <v>0</v>
      </c>
      <c r="AG97" s="17">
        <v>0</v>
      </c>
      <c r="AH97" s="17">
        <v>0</v>
      </c>
      <c r="AI97" s="56">
        <v>0</v>
      </c>
      <c r="AJ97" s="57">
        <v>0</v>
      </c>
      <c r="AK97" s="57">
        <v>0</v>
      </c>
      <c r="AL97" s="57">
        <v>0</v>
      </c>
      <c r="AM97" s="54">
        <v>0</v>
      </c>
      <c r="AN97" s="14">
        <v>0</v>
      </c>
      <c r="AO97" s="18">
        <v>0</v>
      </c>
      <c r="AP97" s="18">
        <v>0</v>
      </c>
      <c r="AQ97" s="17">
        <v>0</v>
      </c>
      <c r="AR97" s="17">
        <v>0</v>
      </c>
      <c r="AS97" s="14">
        <v>0</v>
      </c>
      <c r="AT97" s="18">
        <v>0</v>
      </c>
      <c r="AU97" s="18">
        <v>0</v>
      </c>
      <c r="AV97" s="17">
        <v>0</v>
      </c>
      <c r="AW97" s="17">
        <v>0</v>
      </c>
      <c r="AX97" s="14">
        <v>0</v>
      </c>
      <c r="AY97" s="18">
        <v>0</v>
      </c>
      <c r="AZ97" s="18">
        <v>0</v>
      </c>
      <c r="BA97" s="17">
        <v>0</v>
      </c>
      <c r="BB97" s="17">
        <v>0</v>
      </c>
      <c r="BC97" s="14">
        <v>0</v>
      </c>
      <c r="BD97" s="18">
        <v>0</v>
      </c>
      <c r="BE97" s="18">
        <v>0</v>
      </c>
      <c r="BF97" s="17">
        <v>0</v>
      </c>
      <c r="BG97" s="17">
        <v>0</v>
      </c>
      <c r="BH97" s="14">
        <v>0</v>
      </c>
      <c r="BI97" s="18">
        <v>0</v>
      </c>
      <c r="BJ97" s="18">
        <v>0</v>
      </c>
      <c r="BK97" s="17">
        <v>0</v>
      </c>
      <c r="BL97" s="17">
        <v>0</v>
      </c>
      <c r="BM97" s="14">
        <v>1978.1</v>
      </c>
      <c r="BN97" s="18">
        <v>0</v>
      </c>
      <c r="BO97" s="18">
        <v>0</v>
      </c>
      <c r="BP97" s="17">
        <v>1978.1</v>
      </c>
      <c r="BQ97" s="17">
        <v>0</v>
      </c>
      <c r="BR97" s="14">
        <v>1978.1</v>
      </c>
      <c r="BS97" s="18">
        <v>0</v>
      </c>
      <c r="BT97" s="18">
        <v>0</v>
      </c>
      <c r="BU97" s="17">
        <v>1978.1</v>
      </c>
      <c r="BV97" s="17">
        <v>0</v>
      </c>
    </row>
    <row r="98" spans="1:74" s="8" customFormat="1" ht="66" outlineLevel="2" x14ac:dyDescent="0.25">
      <c r="A98" s="20" t="s">
        <v>167</v>
      </c>
      <c r="B98" s="10" t="s">
        <v>204</v>
      </c>
      <c r="C98" s="65" t="s">
        <v>188</v>
      </c>
      <c r="D98" s="65" t="s">
        <v>190</v>
      </c>
      <c r="E98" s="15">
        <f t="shared" si="165"/>
        <v>3956.2</v>
      </c>
      <c r="F98" s="17">
        <v>0</v>
      </c>
      <c r="G98" s="17">
        <v>0</v>
      </c>
      <c r="H98" s="17">
        <f t="shared" si="168"/>
        <v>3956.2</v>
      </c>
      <c r="I98" s="17">
        <v>0</v>
      </c>
      <c r="J98" s="15">
        <v>0</v>
      </c>
      <c r="K98" s="17">
        <v>0</v>
      </c>
      <c r="L98" s="18">
        <v>0</v>
      </c>
      <c r="M98" s="18">
        <v>0</v>
      </c>
      <c r="N98" s="18">
        <v>0</v>
      </c>
      <c r="O98" s="15">
        <v>0</v>
      </c>
      <c r="P98" s="17">
        <v>0</v>
      </c>
      <c r="Q98" s="18">
        <v>0</v>
      </c>
      <c r="R98" s="18">
        <v>0</v>
      </c>
      <c r="S98" s="18">
        <v>0</v>
      </c>
      <c r="T98" s="15">
        <v>0</v>
      </c>
      <c r="U98" s="17">
        <v>0</v>
      </c>
      <c r="V98" s="18">
        <v>0</v>
      </c>
      <c r="W98" s="18">
        <v>0</v>
      </c>
      <c r="X98" s="18">
        <v>0</v>
      </c>
      <c r="Y98" s="14">
        <v>0</v>
      </c>
      <c r="Z98" s="18">
        <v>0</v>
      </c>
      <c r="AA98" s="18">
        <v>0</v>
      </c>
      <c r="AB98" s="17">
        <v>0</v>
      </c>
      <c r="AC98" s="17">
        <v>0</v>
      </c>
      <c r="AD98" s="14">
        <v>0</v>
      </c>
      <c r="AE98" s="18">
        <v>0</v>
      </c>
      <c r="AF98" s="18">
        <v>0</v>
      </c>
      <c r="AG98" s="17">
        <v>0</v>
      </c>
      <c r="AH98" s="17">
        <v>0</v>
      </c>
      <c r="AI98" s="56">
        <v>0</v>
      </c>
      <c r="AJ98" s="57">
        <v>0</v>
      </c>
      <c r="AK98" s="57">
        <v>0</v>
      </c>
      <c r="AL98" s="57">
        <v>0</v>
      </c>
      <c r="AM98" s="54">
        <v>0</v>
      </c>
      <c r="AN98" s="14">
        <v>0</v>
      </c>
      <c r="AO98" s="18">
        <v>0</v>
      </c>
      <c r="AP98" s="18">
        <v>0</v>
      </c>
      <c r="AQ98" s="17">
        <v>0</v>
      </c>
      <c r="AR98" s="17">
        <v>0</v>
      </c>
      <c r="AS98" s="14">
        <v>0</v>
      </c>
      <c r="AT98" s="18">
        <v>0</v>
      </c>
      <c r="AU98" s="18">
        <v>0</v>
      </c>
      <c r="AV98" s="17">
        <v>0</v>
      </c>
      <c r="AW98" s="17">
        <v>0</v>
      </c>
      <c r="AX98" s="14">
        <v>0</v>
      </c>
      <c r="AY98" s="18">
        <v>0</v>
      </c>
      <c r="AZ98" s="18">
        <v>0</v>
      </c>
      <c r="BA98" s="17">
        <v>0</v>
      </c>
      <c r="BB98" s="17">
        <v>0</v>
      </c>
      <c r="BC98" s="14">
        <v>0</v>
      </c>
      <c r="BD98" s="18">
        <v>0</v>
      </c>
      <c r="BE98" s="18">
        <v>0</v>
      </c>
      <c r="BF98" s="17">
        <v>0</v>
      </c>
      <c r="BG98" s="17">
        <v>0</v>
      </c>
      <c r="BH98" s="14">
        <v>0</v>
      </c>
      <c r="BI98" s="18">
        <v>0</v>
      </c>
      <c r="BJ98" s="18">
        <v>0</v>
      </c>
      <c r="BK98" s="17">
        <v>0</v>
      </c>
      <c r="BL98" s="17">
        <v>0</v>
      </c>
      <c r="BM98" s="14">
        <v>1978.1</v>
      </c>
      <c r="BN98" s="18">
        <v>0</v>
      </c>
      <c r="BO98" s="18">
        <v>0</v>
      </c>
      <c r="BP98" s="17">
        <v>1978.1</v>
      </c>
      <c r="BQ98" s="17">
        <v>0</v>
      </c>
      <c r="BR98" s="14">
        <v>1978.1</v>
      </c>
      <c r="BS98" s="18">
        <v>0</v>
      </c>
      <c r="BT98" s="18">
        <v>0</v>
      </c>
      <c r="BU98" s="17">
        <v>1978.1</v>
      </c>
      <c r="BV98" s="17">
        <v>0</v>
      </c>
    </row>
    <row r="99" spans="1:74" s="8" customFormat="1" ht="66" outlineLevel="2" x14ac:dyDescent="0.25">
      <c r="A99" s="20" t="s">
        <v>168</v>
      </c>
      <c r="B99" s="10" t="s">
        <v>194</v>
      </c>
      <c r="C99" s="65" t="s">
        <v>188</v>
      </c>
      <c r="D99" s="65" t="s">
        <v>190</v>
      </c>
      <c r="E99" s="15">
        <f t="shared" si="165"/>
        <v>2057.1999999999998</v>
      </c>
      <c r="F99" s="17">
        <v>0</v>
      </c>
      <c r="G99" s="17">
        <v>0</v>
      </c>
      <c r="H99" s="17">
        <f t="shared" si="168"/>
        <v>2057.1999999999998</v>
      </c>
      <c r="I99" s="17">
        <v>0</v>
      </c>
      <c r="J99" s="15">
        <v>0</v>
      </c>
      <c r="K99" s="17">
        <v>0</v>
      </c>
      <c r="L99" s="18">
        <v>0</v>
      </c>
      <c r="M99" s="18">
        <v>0</v>
      </c>
      <c r="N99" s="18">
        <v>0</v>
      </c>
      <c r="O99" s="15">
        <v>0</v>
      </c>
      <c r="P99" s="17">
        <v>0</v>
      </c>
      <c r="Q99" s="18">
        <v>0</v>
      </c>
      <c r="R99" s="18">
        <v>0</v>
      </c>
      <c r="S99" s="18">
        <v>0</v>
      </c>
      <c r="T99" s="15">
        <v>0</v>
      </c>
      <c r="U99" s="17">
        <v>0</v>
      </c>
      <c r="V99" s="18">
        <v>0</v>
      </c>
      <c r="W99" s="18">
        <v>0</v>
      </c>
      <c r="X99" s="18">
        <v>0</v>
      </c>
      <c r="Y99" s="14">
        <v>0</v>
      </c>
      <c r="Z99" s="18">
        <v>0</v>
      </c>
      <c r="AA99" s="18">
        <v>0</v>
      </c>
      <c r="AB99" s="17">
        <v>0</v>
      </c>
      <c r="AC99" s="17">
        <v>0</v>
      </c>
      <c r="AD99" s="14">
        <v>0</v>
      </c>
      <c r="AE99" s="18">
        <v>0</v>
      </c>
      <c r="AF99" s="18">
        <v>0</v>
      </c>
      <c r="AG99" s="17">
        <v>0</v>
      </c>
      <c r="AH99" s="17">
        <v>0</v>
      </c>
      <c r="AI99" s="56">
        <v>0</v>
      </c>
      <c r="AJ99" s="57">
        <v>0</v>
      </c>
      <c r="AK99" s="57">
        <v>0</v>
      </c>
      <c r="AL99" s="57">
        <v>0</v>
      </c>
      <c r="AM99" s="54">
        <v>0</v>
      </c>
      <c r="AN99" s="14">
        <v>0</v>
      </c>
      <c r="AO99" s="18">
        <v>0</v>
      </c>
      <c r="AP99" s="18">
        <v>0</v>
      </c>
      <c r="AQ99" s="17">
        <v>0</v>
      </c>
      <c r="AR99" s="17">
        <v>0</v>
      </c>
      <c r="AS99" s="14">
        <v>0</v>
      </c>
      <c r="AT99" s="18">
        <v>0</v>
      </c>
      <c r="AU99" s="18">
        <v>0</v>
      </c>
      <c r="AV99" s="17">
        <v>0</v>
      </c>
      <c r="AW99" s="17">
        <v>0</v>
      </c>
      <c r="AX99" s="14">
        <v>0</v>
      </c>
      <c r="AY99" s="18">
        <v>0</v>
      </c>
      <c r="AZ99" s="18">
        <v>0</v>
      </c>
      <c r="BA99" s="17">
        <v>0</v>
      </c>
      <c r="BB99" s="17">
        <v>0</v>
      </c>
      <c r="BC99" s="14">
        <v>0</v>
      </c>
      <c r="BD99" s="18">
        <v>0</v>
      </c>
      <c r="BE99" s="18">
        <v>0</v>
      </c>
      <c r="BF99" s="17">
        <v>0</v>
      </c>
      <c r="BG99" s="17">
        <v>0</v>
      </c>
      <c r="BH99" s="14">
        <v>0</v>
      </c>
      <c r="BI99" s="18">
        <v>0</v>
      </c>
      <c r="BJ99" s="18">
        <v>0</v>
      </c>
      <c r="BK99" s="17">
        <v>0</v>
      </c>
      <c r="BL99" s="17">
        <v>0</v>
      </c>
      <c r="BM99" s="14">
        <v>0</v>
      </c>
      <c r="BN99" s="18">
        <v>0</v>
      </c>
      <c r="BO99" s="18">
        <v>0</v>
      </c>
      <c r="BP99" s="17">
        <v>0</v>
      </c>
      <c r="BQ99" s="17">
        <v>0</v>
      </c>
      <c r="BR99" s="14">
        <v>2057.1999999999998</v>
      </c>
      <c r="BS99" s="18">
        <v>0</v>
      </c>
      <c r="BT99" s="18">
        <v>0</v>
      </c>
      <c r="BU99" s="17">
        <v>2057.1999999999998</v>
      </c>
      <c r="BV99" s="17">
        <v>0</v>
      </c>
    </row>
    <row r="100" spans="1:74" s="8" customFormat="1" ht="66" outlineLevel="2" x14ac:dyDescent="0.25">
      <c r="A100" s="20" t="s">
        <v>169</v>
      </c>
      <c r="B100" s="10" t="s">
        <v>208</v>
      </c>
      <c r="C100" s="65" t="s">
        <v>188</v>
      </c>
      <c r="D100" s="65" t="s">
        <v>190</v>
      </c>
      <c r="E100" s="15">
        <f t="shared" si="165"/>
        <v>2057.1999999999998</v>
      </c>
      <c r="F100" s="17">
        <v>0</v>
      </c>
      <c r="G100" s="17">
        <v>0</v>
      </c>
      <c r="H100" s="17">
        <f t="shared" si="168"/>
        <v>2057.1999999999998</v>
      </c>
      <c r="I100" s="17">
        <v>0</v>
      </c>
      <c r="J100" s="15">
        <v>0</v>
      </c>
      <c r="K100" s="17">
        <v>0</v>
      </c>
      <c r="L100" s="18">
        <v>0</v>
      </c>
      <c r="M100" s="18">
        <v>0</v>
      </c>
      <c r="N100" s="18">
        <v>0</v>
      </c>
      <c r="O100" s="15">
        <v>0</v>
      </c>
      <c r="P100" s="17">
        <v>0</v>
      </c>
      <c r="Q100" s="18">
        <v>0</v>
      </c>
      <c r="R100" s="18">
        <v>0</v>
      </c>
      <c r="S100" s="18">
        <v>0</v>
      </c>
      <c r="T100" s="15">
        <v>0</v>
      </c>
      <c r="U100" s="17">
        <v>0</v>
      </c>
      <c r="V100" s="18">
        <v>0</v>
      </c>
      <c r="W100" s="18">
        <v>0</v>
      </c>
      <c r="X100" s="18">
        <v>0</v>
      </c>
      <c r="Y100" s="14">
        <v>0</v>
      </c>
      <c r="Z100" s="18">
        <v>0</v>
      </c>
      <c r="AA100" s="18">
        <v>0</v>
      </c>
      <c r="AB100" s="17">
        <v>0</v>
      </c>
      <c r="AC100" s="17">
        <v>0</v>
      </c>
      <c r="AD100" s="14">
        <v>0</v>
      </c>
      <c r="AE100" s="18">
        <v>0</v>
      </c>
      <c r="AF100" s="18">
        <v>0</v>
      </c>
      <c r="AG100" s="17">
        <v>0</v>
      </c>
      <c r="AH100" s="17">
        <v>0</v>
      </c>
      <c r="AI100" s="56">
        <v>0</v>
      </c>
      <c r="AJ100" s="57">
        <v>0</v>
      </c>
      <c r="AK100" s="57">
        <v>0</v>
      </c>
      <c r="AL100" s="57">
        <v>0</v>
      </c>
      <c r="AM100" s="54">
        <v>0</v>
      </c>
      <c r="AN100" s="14">
        <v>0</v>
      </c>
      <c r="AO100" s="18">
        <v>0</v>
      </c>
      <c r="AP100" s="18">
        <v>0</v>
      </c>
      <c r="AQ100" s="17">
        <v>0</v>
      </c>
      <c r="AR100" s="17">
        <v>0</v>
      </c>
      <c r="AS100" s="14">
        <v>0</v>
      </c>
      <c r="AT100" s="18">
        <v>0</v>
      </c>
      <c r="AU100" s="18">
        <v>0</v>
      </c>
      <c r="AV100" s="17">
        <v>0</v>
      </c>
      <c r="AW100" s="17">
        <v>0</v>
      </c>
      <c r="AX100" s="14">
        <v>0</v>
      </c>
      <c r="AY100" s="18">
        <v>0</v>
      </c>
      <c r="AZ100" s="18">
        <v>0</v>
      </c>
      <c r="BA100" s="17">
        <v>0</v>
      </c>
      <c r="BB100" s="17">
        <v>0</v>
      </c>
      <c r="BC100" s="14">
        <v>0</v>
      </c>
      <c r="BD100" s="18">
        <v>0</v>
      </c>
      <c r="BE100" s="18">
        <v>0</v>
      </c>
      <c r="BF100" s="17">
        <v>0</v>
      </c>
      <c r="BG100" s="17">
        <v>0</v>
      </c>
      <c r="BH100" s="14">
        <v>0</v>
      </c>
      <c r="BI100" s="18">
        <v>0</v>
      </c>
      <c r="BJ100" s="18">
        <v>0</v>
      </c>
      <c r="BK100" s="17">
        <v>0</v>
      </c>
      <c r="BL100" s="17">
        <v>0</v>
      </c>
      <c r="BM100" s="14">
        <v>0</v>
      </c>
      <c r="BN100" s="18">
        <v>0</v>
      </c>
      <c r="BO100" s="18">
        <v>0</v>
      </c>
      <c r="BP100" s="17">
        <v>0</v>
      </c>
      <c r="BQ100" s="17">
        <v>0</v>
      </c>
      <c r="BR100" s="14">
        <v>2057.1999999999998</v>
      </c>
      <c r="BS100" s="18">
        <v>0</v>
      </c>
      <c r="BT100" s="18">
        <v>0</v>
      </c>
      <c r="BU100" s="17">
        <v>2057.1999999999998</v>
      </c>
      <c r="BV100" s="17">
        <v>0</v>
      </c>
    </row>
    <row r="101" spans="1:74" s="8" customFormat="1" ht="31.5" customHeight="1" outlineLevel="2" x14ac:dyDescent="0.25">
      <c r="A101" s="31" t="s">
        <v>47</v>
      </c>
      <c r="B101" s="84" t="s">
        <v>79</v>
      </c>
      <c r="C101" s="85"/>
      <c r="D101" s="86"/>
      <c r="E101" s="13">
        <f>E102+E105+E111</f>
        <v>7420.7</v>
      </c>
      <c r="F101" s="22">
        <f>F102+F105+F111</f>
        <v>0</v>
      </c>
      <c r="G101" s="22">
        <f t="shared" ref="G101:I101" si="170">L101+Q101+V101+AA101+AF101</f>
        <v>0</v>
      </c>
      <c r="H101" s="22">
        <f>H102+H105+H111</f>
        <v>7420.7</v>
      </c>
      <c r="I101" s="22">
        <f t="shared" si="170"/>
        <v>0</v>
      </c>
      <c r="J101" s="23">
        <f t="shared" ref="J101:AH101" si="171">J102+J105+J111</f>
        <v>1072.4000000000001</v>
      </c>
      <c r="K101" s="24">
        <f t="shared" si="171"/>
        <v>0</v>
      </c>
      <c r="L101" s="23">
        <f t="shared" si="171"/>
        <v>0</v>
      </c>
      <c r="M101" s="23">
        <f t="shared" si="171"/>
        <v>1072.4000000000001</v>
      </c>
      <c r="N101" s="23">
        <f t="shared" si="171"/>
        <v>0</v>
      </c>
      <c r="O101" s="23">
        <f t="shared" si="171"/>
        <v>608.20000000000005</v>
      </c>
      <c r="P101" s="24">
        <f t="shared" si="171"/>
        <v>0</v>
      </c>
      <c r="Q101" s="23">
        <f t="shared" si="171"/>
        <v>0</v>
      </c>
      <c r="R101" s="23">
        <f t="shared" si="171"/>
        <v>608.20000000000005</v>
      </c>
      <c r="S101" s="23">
        <f t="shared" si="171"/>
        <v>0</v>
      </c>
      <c r="T101" s="23">
        <f t="shared" si="171"/>
        <v>627.4</v>
      </c>
      <c r="U101" s="24">
        <f t="shared" si="171"/>
        <v>0</v>
      </c>
      <c r="V101" s="23">
        <f t="shared" si="171"/>
        <v>0</v>
      </c>
      <c r="W101" s="23">
        <f t="shared" si="171"/>
        <v>627.4</v>
      </c>
      <c r="X101" s="23">
        <f t="shared" si="171"/>
        <v>0</v>
      </c>
      <c r="Y101" s="23">
        <f t="shared" si="171"/>
        <v>537.70000000000005</v>
      </c>
      <c r="Z101" s="24">
        <f t="shared" si="171"/>
        <v>0</v>
      </c>
      <c r="AA101" s="23">
        <f t="shared" si="171"/>
        <v>0</v>
      </c>
      <c r="AB101" s="23">
        <f t="shared" si="171"/>
        <v>537.70000000000005</v>
      </c>
      <c r="AC101" s="23">
        <f t="shared" si="171"/>
        <v>0</v>
      </c>
      <c r="AD101" s="23">
        <f t="shared" si="171"/>
        <v>555.6</v>
      </c>
      <c r="AE101" s="23">
        <f t="shared" si="171"/>
        <v>0</v>
      </c>
      <c r="AF101" s="23">
        <f t="shared" si="171"/>
        <v>0</v>
      </c>
      <c r="AG101" s="23">
        <f t="shared" si="171"/>
        <v>555.6</v>
      </c>
      <c r="AH101" s="23">
        <f t="shared" si="171"/>
        <v>0</v>
      </c>
      <c r="AI101" s="56">
        <f t="shared" si="136"/>
        <v>126.4</v>
      </c>
      <c r="AJ101" s="57"/>
      <c r="AK101" s="57">
        <v>0</v>
      </c>
      <c r="AL101" s="57">
        <v>126.4</v>
      </c>
      <c r="AM101" s="54">
        <v>0</v>
      </c>
      <c r="AN101" s="23">
        <f t="shared" ref="AN101:BV101" si="172">AN102+AN105+AN111</f>
        <v>574.20000000000005</v>
      </c>
      <c r="AO101" s="23">
        <f t="shared" si="172"/>
        <v>0</v>
      </c>
      <c r="AP101" s="23">
        <f t="shared" si="172"/>
        <v>0</v>
      </c>
      <c r="AQ101" s="23">
        <f t="shared" si="172"/>
        <v>574.20000000000005</v>
      </c>
      <c r="AR101" s="23">
        <f t="shared" si="172"/>
        <v>0</v>
      </c>
      <c r="AS101" s="23">
        <f t="shared" si="172"/>
        <v>574.20000000000005</v>
      </c>
      <c r="AT101" s="23">
        <f t="shared" si="172"/>
        <v>0</v>
      </c>
      <c r="AU101" s="23">
        <f t="shared" si="172"/>
        <v>0</v>
      </c>
      <c r="AV101" s="23">
        <f t="shared" si="172"/>
        <v>574.20000000000005</v>
      </c>
      <c r="AW101" s="23">
        <f t="shared" si="172"/>
        <v>0</v>
      </c>
      <c r="AX101" s="23">
        <f t="shared" si="172"/>
        <v>574.20000000000005</v>
      </c>
      <c r="AY101" s="23">
        <f t="shared" si="172"/>
        <v>0</v>
      </c>
      <c r="AZ101" s="23">
        <f t="shared" si="172"/>
        <v>0</v>
      </c>
      <c r="BA101" s="23">
        <f t="shared" si="172"/>
        <v>574.20000000000005</v>
      </c>
      <c r="BB101" s="23">
        <f t="shared" si="172"/>
        <v>0</v>
      </c>
      <c r="BC101" s="23">
        <f t="shared" si="172"/>
        <v>574.20000000000005</v>
      </c>
      <c r="BD101" s="23">
        <f t="shared" si="172"/>
        <v>0</v>
      </c>
      <c r="BE101" s="23">
        <f t="shared" si="172"/>
        <v>0</v>
      </c>
      <c r="BF101" s="23">
        <f t="shared" si="172"/>
        <v>574.20000000000005</v>
      </c>
      <c r="BG101" s="23">
        <f t="shared" si="172"/>
        <v>0</v>
      </c>
      <c r="BH101" s="23">
        <f t="shared" si="172"/>
        <v>574.20000000000005</v>
      </c>
      <c r="BI101" s="23">
        <f t="shared" si="172"/>
        <v>0</v>
      </c>
      <c r="BJ101" s="23">
        <f t="shared" si="172"/>
        <v>0</v>
      </c>
      <c r="BK101" s="23">
        <f t="shared" si="172"/>
        <v>574.20000000000005</v>
      </c>
      <c r="BL101" s="23">
        <f t="shared" si="172"/>
        <v>0</v>
      </c>
      <c r="BM101" s="23">
        <f t="shared" si="172"/>
        <v>574.20000000000005</v>
      </c>
      <c r="BN101" s="23">
        <f t="shared" si="172"/>
        <v>0</v>
      </c>
      <c r="BO101" s="23">
        <f t="shared" si="172"/>
        <v>0</v>
      </c>
      <c r="BP101" s="23">
        <f t="shared" si="172"/>
        <v>574.20000000000005</v>
      </c>
      <c r="BQ101" s="23">
        <f t="shared" si="172"/>
        <v>0</v>
      </c>
      <c r="BR101" s="23">
        <f t="shared" si="172"/>
        <v>574.20000000000005</v>
      </c>
      <c r="BS101" s="23">
        <f t="shared" si="172"/>
        <v>0</v>
      </c>
      <c r="BT101" s="23">
        <f t="shared" si="172"/>
        <v>0</v>
      </c>
      <c r="BU101" s="23">
        <f t="shared" si="172"/>
        <v>574.20000000000005</v>
      </c>
      <c r="BV101" s="23">
        <f t="shared" si="172"/>
        <v>0</v>
      </c>
    </row>
    <row r="102" spans="1:74" s="9" customFormat="1" ht="43.5" customHeight="1" outlineLevel="2" x14ac:dyDescent="0.25">
      <c r="A102" s="21" t="s">
        <v>48</v>
      </c>
      <c r="B102" s="99" t="s">
        <v>80</v>
      </c>
      <c r="C102" s="100"/>
      <c r="D102" s="101"/>
      <c r="E102" s="15">
        <f>E103+E104</f>
        <v>736.7</v>
      </c>
      <c r="F102" s="15">
        <f>F103+F104</f>
        <v>0</v>
      </c>
      <c r="G102" s="15">
        <f t="shared" ref="G102:I102" si="173">G103+G104</f>
        <v>0</v>
      </c>
      <c r="H102" s="15">
        <f>H103+H104</f>
        <v>736.7</v>
      </c>
      <c r="I102" s="15">
        <f t="shared" si="173"/>
        <v>0</v>
      </c>
      <c r="J102" s="15">
        <f>J103+J104</f>
        <v>736.7</v>
      </c>
      <c r="K102" s="15">
        <f t="shared" ref="K102:BV102" si="174">K103+K104</f>
        <v>0</v>
      </c>
      <c r="L102" s="15">
        <f t="shared" si="174"/>
        <v>0</v>
      </c>
      <c r="M102" s="15">
        <f t="shared" si="174"/>
        <v>736.7</v>
      </c>
      <c r="N102" s="15">
        <f t="shared" si="174"/>
        <v>0</v>
      </c>
      <c r="O102" s="15">
        <f t="shared" si="174"/>
        <v>0</v>
      </c>
      <c r="P102" s="15">
        <f t="shared" si="174"/>
        <v>0</v>
      </c>
      <c r="Q102" s="15">
        <f t="shared" si="174"/>
        <v>0</v>
      </c>
      <c r="R102" s="15">
        <f t="shared" si="174"/>
        <v>0</v>
      </c>
      <c r="S102" s="15">
        <f t="shared" si="174"/>
        <v>0</v>
      </c>
      <c r="T102" s="15">
        <f t="shared" si="174"/>
        <v>0</v>
      </c>
      <c r="U102" s="15">
        <f t="shared" si="174"/>
        <v>0</v>
      </c>
      <c r="V102" s="15">
        <f t="shared" si="174"/>
        <v>0</v>
      </c>
      <c r="W102" s="15">
        <f t="shared" si="174"/>
        <v>0</v>
      </c>
      <c r="X102" s="15">
        <f t="shared" si="174"/>
        <v>0</v>
      </c>
      <c r="Y102" s="15">
        <f t="shared" si="174"/>
        <v>0</v>
      </c>
      <c r="Z102" s="15">
        <f t="shared" si="174"/>
        <v>0</v>
      </c>
      <c r="AA102" s="15">
        <f t="shared" si="174"/>
        <v>0</v>
      </c>
      <c r="AB102" s="15">
        <f t="shared" si="174"/>
        <v>0</v>
      </c>
      <c r="AC102" s="15">
        <f t="shared" si="174"/>
        <v>0</v>
      </c>
      <c r="AD102" s="15">
        <f t="shared" si="174"/>
        <v>0</v>
      </c>
      <c r="AE102" s="15">
        <f t="shared" si="174"/>
        <v>0</v>
      </c>
      <c r="AF102" s="15">
        <f t="shared" si="174"/>
        <v>0</v>
      </c>
      <c r="AG102" s="15">
        <f t="shared" si="174"/>
        <v>0</v>
      </c>
      <c r="AH102" s="15">
        <f t="shared" si="174"/>
        <v>0</v>
      </c>
      <c r="AI102" s="15">
        <f t="shared" si="174"/>
        <v>180.8</v>
      </c>
      <c r="AJ102" s="15">
        <f t="shared" si="174"/>
        <v>0</v>
      </c>
      <c r="AK102" s="15">
        <f t="shared" si="174"/>
        <v>0</v>
      </c>
      <c r="AL102" s="15">
        <f t="shared" si="174"/>
        <v>180.8</v>
      </c>
      <c r="AM102" s="15">
        <f t="shared" si="174"/>
        <v>0</v>
      </c>
      <c r="AN102" s="15">
        <f t="shared" si="174"/>
        <v>0</v>
      </c>
      <c r="AO102" s="15">
        <f t="shared" si="174"/>
        <v>0</v>
      </c>
      <c r="AP102" s="15">
        <f t="shared" si="174"/>
        <v>0</v>
      </c>
      <c r="AQ102" s="15">
        <f t="shared" si="174"/>
        <v>0</v>
      </c>
      <c r="AR102" s="15">
        <f t="shared" si="174"/>
        <v>0</v>
      </c>
      <c r="AS102" s="15">
        <f t="shared" si="174"/>
        <v>0</v>
      </c>
      <c r="AT102" s="15">
        <f t="shared" si="174"/>
        <v>0</v>
      </c>
      <c r="AU102" s="15">
        <f t="shared" si="174"/>
        <v>0</v>
      </c>
      <c r="AV102" s="15">
        <f t="shared" si="174"/>
        <v>0</v>
      </c>
      <c r="AW102" s="15">
        <f t="shared" si="174"/>
        <v>0</v>
      </c>
      <c r="AX102" s="15">
        <f t="shared" si="174"/>
        <v>0</v>
      </c>
      <c r="AY102" s="15">
        <f t="shared" si="174"/>
        <v>0</v>
      </c>
      <c r="AZ102" s="15">
        <f t="shared" si="174"/>
        <v>0</v>
      </c>
      <c r="BA102" s="15">
        <f t="shared" si="174"/>
        <v>0</v>
      </c>
      <c r="BB102" s="15">
        <f t="shared" si="174"/>
        <v>0</v>
      </c>
      <c r="BC102" s="15">
        <f t="shared" si="174"/>
        <v>0</v>
      </c>
      <c r="BD102" s="15">
        <f t="shared" si="174"/>
        <v>0</v>
      </c>
      <c r="BE102" s="15">
        <f t="shared" si="174"/>
        <v>0</v>
      </c>
      <c r="BF102" s="15">
        <f t="shared" si="174"/>
        <v>0</v>
      </c>
      <c r="BG102" s="15">
        <f t="shared" si="174"/>
        <v>0</v>
      </c>
      <c r="BH102" s="15">
        <f t="shared" si="174"/>
        <v>0</v>
      </c>
      <c r="BI102" s="15">
        <f t="shared" si="174"/>
        <v>0</v>
      </c>
      <c r="BJ102" s="15">
        <f t="shared" si="174"/>
        <v>0</v>
      </c>
      <c r="BK102" s="15">
        <f t="shared" si="174"/>
        <v>0</v>
      </c>
      <c r="BL102" s="15">
        <f t="shared" si="174"/>
        <v>0</v>
      </c>
      <c r="BM102" s="15">
        <f t="shared" si="174"/>
        <v>0</v>
      </c>
      <c r="BN102" s="15">
        <f t="shared" si="174"/>
        <v>0</v>
      </c>
      <c r="BO102" s="15">
        <f t="shared" si="174"/>
        <v>0</v>
      </c>
      <c r="BP102" s="15">
        <f t="shared" si="174"/>
        <v>0</v>
      </c>
      <c r="BQ102" s="15">
        <f t="shared" si="174"/>
        <v>0</v>
      </c>
      <c r="BR102" s="15">
        <f t="shared" si="174"/>
        <v>0</v>
      </c>
      <c r="BS102" s="15">
        <f t="shared" si="174"/>
        <v>0</v>
      </c>
      <c r="BT102" s="15">
        <f t="shared" si="174"/>
        <v>0</v>
      </c>
      <c r="BU102" s="15">
        <f t="shared" si="174"/>
        <v>0</v>
      </c>
      <c r="BV102" s="15">
        <f t="shared" si="174"/>
        <v>0</v>
      </c>
    </row>
    <row r="103" spans="1:74" s="8" customFormat="1" ht="49.5" outlineLevel="2" x14ac:dyDescent="0.25">
      <c r="A103" s="20" t="s">
        <v>81</v>
      </c>
      <c r="B103" s="66" t="s">
        <v>18</v>
      </c>
      <c r="C103" s="65" t="s">
        <v>6</v>
      </c>
      <c r="D103" s="65" t="s">
        <v>6</v>
      </c>
      <c r="E103" s="15">
        <f t="shared" si="125"/>
        <v>339.9</v>
      </c>
      <c r="F103" s="17">
        <f t="shared" ref="F103:F104" si="175">K103+P103+U103+Z103+AE103+AO103+AT103+AY103+BD103+BI103+BN103+BS103</f>
        <v>0</v>
      </c>
      <c r="G103" s="17">
        <f t="shared" ref="G103:G104" si="176">L103+Q103+V103+AA103+AF103+AP103+AU103+AZ103+BE103+BJ103+BO103+BT103</f>
        <v>0</v>
      </c>
      <c r="H103" s="17">
        <f>M103+R103+W103+AB103+AG103+AQ103+AV103+BA103+BF103+BK103+BP103+BU103</f>
        <v>339.9</v>
      </c>
      <c r="I103" s="17">
        <f t="shared" ref="I103:I104" si="177">N103+S103+X103+AC103+AH103+AR103+AW103+BB103+BG103+BL103+BQ103+BV103</f>
        <v>0</v>
      </c>
      <c r="J103" s="15">
        <v>339.9</v>
      </c>
      <c r="K103" s="17">
        <v>0</v>
      </c>
      <c r="L103" s="18">
        <v>0</v>
      </c>
      <c r="M103" s="18">
        <v>339.9</v>
      </c>
      <c r="N103" s="18">
        <v>0</v>
      </c>
      <c r="O103" s="14">
        <v>0</v>
      </c>
      <c r="P103" s="18">
        <v>0</v>
      </c>
      <c r="Q103" s="18">
        <v>0</v>
      </c>
      <c r="R103" s="18">
        <v>0</v>
      </c>
      <c r="S103" s="18">
        <v>0</v>
      </c>
      <c r="T103" s="14">
        <v>0</v>
      </c>
      <c r="U103" s="18">
        <v>0</v>
      </c>
      <c r="V103" s="18">
        <v>0</v>
      </c>
      <c r="W103" s="18">
        <v>0</v>
      </c>
      <c r="X103" s="17">
        <v>0</v>
      </c>
      <c r="Y103" s="15">
        <v>0</v>
      </c>
      <c r="Z103" s="17">
        <v>0</v>
      </c>
      <c r="AA103" s="17">
        <v>0</v>
      </c>
      <c r="AB103" s="18">
        <v>0</v>
      </c>
      <c r="AC103" s="18">
        <v>0</v>
      </c>
      <c r="AD103" s="14">
        <v>0</v>
      </c>
      <c r="AE103" s="14">
        <v>0</v>
      </c>
      <c r="AF103" s="18">
        <v>0</v>
      </c>
      <c r="AG103" s="18">
        <v>0</v>
      </c>
      <c r="AH103" s="18">
        <v>0</v>
      </c>
      <c r="AI103" s="56">
        <f>SUM(AJ103:AM103)</f>
        <v>56.4</v>
      </c>
      <c r="AJ103" s="57"/>
      <c r="AK103" s="57">
        <v>0</v>
      </c>
      <c r="AL103" s="57">
        <v>56.4</v>
      </c>
      <c r="AM103" s="54">
        <v>0</v>
      </c>
      <c r="AN103" s="14">
        <v>0</v>
      </c>
      <c r="AO103" s="14">
        <v>0</v>
      </c>
      <c r="AP103" s="18">
        <v>0</v>
      </c>
      <c r="AQ103" s="18">
        <v>0</v>
      </c>
      <c r="AR103" s="18">
        <v>0</v>
      </c>
      <c r="AS103" s="14">
        <v>0</v>
      </c>
      <c r="AT103" s="14">
        <v>0</v>
      </c>
      <c r="AU103" s="18">
        <v>0</v>
      </c>
      <c r="AV103" s="18">
        <v>0</v>
      </c>
      <c r="AW103" s="18">
        <v>0</v>
      </c>
      <c r="AX103" s="14">
        <v>0</v>
      </c>
      <c r="AY103" s="14">
        <v>0</v>
      </c>
      <c r="AZ103" s="18">
        <v>0</v>
      </c>
      <c r="BA103" s="18">
        <v>0</v>
      </c>
      <c r="BB103" s="18">
        <v>0</v>
      </c>
      <c r="BC103" s="14">
        <v>0</v>
      </c>
      <c r="BD103" s="14">
        <v>0</v>
      </c>
      <c r="BE103" s="18">
        <v>0</v>
      </c>
      <c r="BF103" s="18">
        <v>0</v>
      </c>
      <c r="BG103" s="18">
        <v>0</v>
      </c>
      <c r="BH103" s="14">
        <v>0</v>
      </c>
      <c r="BI103" s="14">
        <v>0</v>
      </c>
      <c r="BJ103" s="18">
        <v>0</v>
      </c>
      <c r="BK103" s="18">
        <v>0</v>
      </c>
      <c r="BL103" s="18">
        <v>0</v>
      </c>
      <c r="BM103" s="14">
        <v>0</v>
      </c>
      <c r="BN103" s="14">
        <v>0</v>
      </c>
      <c r="BO103" s="18">
        <v>0</v>
      </c>
      <c r="BP103" s="18">
        <v>0</v>
      </c>
      <c r="BQ103" s="18">
        <v>0</v>
      </c>
      <c r="BR103" s="14">
        <v>0</v>
      </c>
      <c r="BS103" s="14">
        <v>0</v>
      </c>
      <c r="BT103" s="18">
        <v>0</v>
      </c>
      <c r="BU103" s="18">
        <v>0</v>
      </c>
      <c r="BV103" s="18">
        <v>0</v>
      </c>
    </row>
    <row r="104" spans="1:74" s="8" customFormat="1" ht="49.5" outlineLevel="2" x14ac:dyDescent="0.25">
      <c r="A104" s="20" t="s">
        <v>82</v>
      </c>
      <c r="B104" s="66" t="s">
        <v>15</v>
      </c>
      <c r="C104" s="65" t="s">
        <v>6</v>
      </c>
      <c r="D104" s="65" t="s">
        <v>6</v>
      </c>
      <c r="E104" s="15">
        <f t="shared" si="125"/>
        <v>396.8</v>
      </c>
      <c r="F104" s="17">
        <f t="shared" si="175"/>
        <v>0</v>
      </c>
      <c r="G104" s="17">
        <f t="shared" si="176"/>
        <v>0</v>
      </c>
      <c r="H104" s="17">
        <f>M104+R104+W104+AB104+AG104+AQ104+AV104+BA104+BF104+BK104+BP104+BU104</f>
        <v>396.8</v>
      </c>
      <c r="I104" s="17">
        <f t="shared" si="177"/>
        <v>0</v>
      </c>
      <c r="J104" s="15">
        <v>396.8</v>
      </c>
      <c r="K104" s="17">
        <v>0</v>
      </c>
      <c r="L104" s="18">
        <v>0</v>
      </c>
      <c r="M104" s="18">
        <v>396.8</v>
      </c>
      <c r="N104" s="18">
        <v>0</v>
      </c>
      <c r="O104" s="14">
        <v>0</v>
      </c>
      <c r="P104" s="18">
        <v>0</v>
      </c>
      <c r="Q104" s="18">
        <v>0</v>
      </c>
      <c r="R104" s="18">
        <v>0</v>
      </c>
      <c r="S104" s="18">
        <v>0</v>
      </c>
      <c r="T104" s="14">
        <v>0</v>
      </c>
      <c r="U104" s="18">
        <v>0</v>
      </c>
      <c r="V104" s="18">
        <v>0</v>
      </c>
      <c r="W104" s="18">
        <v>0</v>
      </c>
      <c r="X104" s="17">
        <v>0</v>
      </c>
      <c r="Y104" s="15">
        <v>0</v>
      </c>
      <c r="Z104" s="17">
        <v>0</v>
      </c>
      <c r="AA104" s="17">
        <v>0</v>
      </c>
      <c r="AB104" s="18">
        <v>0</v>
      </c>
      <c r="AC104" s="18">
        <v>0</v>
      </c>
      <c r="AD104" s="14">
        <v>0</v>
      </c>
      <c r="AE104" s="14">
        <v>0</v>
      </c>
      <c r="AF104" s="18">
        <v>0</v>
      </c>
      <c r="AG104" s="18">
        <v>0</v>
      </c>
      <c r="AH104" s="18">
        <v>0</v>
      </c>
      <c r="AI104" s="56">
        <f>SUM(AJ104:AM104)</f>
        <v>124.4</v>
      </c>
      <c r="AJ104" s="57"/>
      <c r="AK104" s="57">
        <v>0</v>
      </c>
      <c r="AL104" s="57">
        <v>124.4</v>
      </c>
      <c r="AM104" s="54">
        <v>0</v>
      </c>
      <c r="AN104" s="14">
        <v>0</v>
      </c>
      <c r="AO104" s="14">
        <v>0</v>
      </c>
      <c r="AP104" s="18">
        <v>0</v>
      </c>
      <c r="AQ104" s="18">
        <v>0</v>
      </c>
      <c r="AR104" s="18">
        <v>0</v>
      </c>
      <c r="AS104" s="14">
        <v>0</v>
      </c>
      <c r="AT104" s="14">
        <v>0</v>
      </c>
      <c r="AU104" s="18">
        <v>0</v>
      </c>
      <c r="AV104" s="18">
        <v>0</v>
      </c>
      <c r="AW104" s="18">
        <v>0</v>
      </c>
      <c r="AX104" s="14">
        <v>0</v>
      </c>
      <c r="AY104" s="14">
        <v>0</v>
      </c>
      <c r="AZ104" s="18">
        <v>0</v>
      </c>
      <c r="BA104" s="18">
        <v>0</v>
      </c>
      <c r="BB104" s="18">
        <v>0</v>
      </c>
      <c r="BC104" s="14">
        <v>0</v>
      </c>
      <c r="BD104" s="14">
        <v>0</v>
      </c>
      <c r="BE104" s="18">
        <v>0</v>
      </c>
      <c r="BF104" s="18">
        <v>0</v>
      </c>
      <c r="BG104" s="18">
        <v>0</v>
      </c>
      <c r="BH104" s="14">
        <v>0</v>
      </c>
      <c r="BI104" s="14">
        <v>0</v>
      </c>
      <c r="BJ104" s="18">
        <v>0</v>
      </c>
      <c r="BK104" s="18">
        <v>0</v>
      </c>
      <c r="BL104" s="18">
        <v>0</v>
      </c>
      <c r="BM104" s="14">
        <v>0</v>
      </c>
      <c r="BN104" s="14">
        <v>0</v>
      </c>
      <c r="BO104" s="18">
        <v>0</v>
      </c>
      <c r="BP104" s="18">
        <v>0</v>
      </c>
      <c r="BQ104" s="18">
        <v>0</v>
      </c>
      <c r="BR104" s="14">
        <v>0</v>
      </c>
      <c r="BS104" s="14">
        <v>0</v>
      </c>
      <c r="BT104" s="18">
        <v>0</v>
      </c>
      <c r="BU104" s="18">
        <v>0</v>
      </c>
      <c r="BV104" s="18">
        <v>0</v>
      </c>
    </row>
    <row r="105" spans="1:74" s="9" customFormat="1" ht="78" customHeight="1" outlineLevel="2" x14ac:dyDescent="0.25">
      <c r="A105" s="21" t="s">
        <v>21</v>
      </c>
      <c r="B105" s="99" t="s">
        <v>83</v>
      </c>
      <c r="C105" s="100"/>
      <c r="D105" s="101"/>
      <c r="E105" s="15">
        <f>SUM(E106:E110)</f>
        <v>5614</v>
      </c>
      <c r="F105" s="15">
        <f t="shared" ref="F105:BQ105" si="178">SUM(F106:F110)</f>
        <v>0</v>
      </c>
      <c r="G105" s="15">
        <f t="shared" si="178"/>
        <v>0</v>
      </c>
      <c r="H105" s="15">
        <f t="shared" si="178"/>
        <v>5614</v>
      </c>
      <c r="I105" s="15">
        <f t="shared" si="178"/>
        <v>0</v>
      </c>
      <c r="J105" s="15">
        <f t="shared" si="178"/>
        <v>255.7</v>
      </c>
      <c r="K105" s="15">
        <f t="shared" si="178"/>
        <v>0</v>
      </c>
      <c r="L105" s="15">
        <f t="shared" si="178"/>
        <v>0</v>
      </c>
      <c r="M105" s="15">
        <f t="shared" si="178"/>
        <v>255.7</v>
      </c>
      <c r="N105" s="15">
        <f t="shared" si="178"/>
        <v>0</v>
      </c>
      <c r="O105" s="15">
        <f t="shared" si="178"/>
        <v>518.20000000000005</v>
      </c>
      <c r="P105" s="15">
        <f t="shared" si="178"/>
        <v>0</v>
      </c>
      <c r="Q105" s="15">
        <f t="shared" si="178"/>
        <v>0</v>
      </c>
      <c r="R105" s="15">
        <f t="shared" si="178"/>
        <v>518.20000000000005</v>
      </c>
      <c r="S105" s="15">
        <f t="shared" si="178"/>
        <v>0</v>
      </c>
      <c r="T105" s="15">
        <f t="shared" si="178"/>
        <v>537.4</v>
      </c>
      <c r="U105" s="15">
        <f t="shared" si="178"/>
        <v>0</v>
      </c>
      <c r="V105" s="15">
        <f t="shared" si="178"/>
        <v>0</v>
      </c>
      <c r="W105" s="15">
        <f t="shared" si="178"/>
        <v>537.4</v>
      </c>
      <c r="X105" s="15">
        <f t="shared" si="178"/>
        <v>0</v>
      </c>
      <c r="Y105" s="15">
        <f t="shared" si="178"/>
        <v>447.7</v>
      </c>
      <c r="Z105" s="15">
        <f t="shared" si="178"/>
        <v>0</v>
      </c>
      <c r="AA105" s="15">
        <f t="shared" si="178"/>
        <v>0</v>
      </c>
      <c r="AB105" s="15">
        <f t="shared" si="178"/>
        <v>447.7</v>
      </c>
      <c r="AC105" s="15">
        <f t="shared" si="178"/>
        <v>0</v>
      </c>
      <c r="AD105" s="15">
        <f t="shared" si="178"/>
        <v>465.6</v>
      </c>
      <c r="AE105" s="15">
        <f t="shared" si="178"/>
        <v>0</v>
      </c>
      <c r="AF105" s="15">
        <f t="shared" si="178"/>
        <v>0</v>
      </c>
      <c r="AG105" s="15">
        <f t="shared" si="178"/>
        <v>465.6</v>
      </c>
      <c r="AH105" s="15">
        <f t="shared" si="178"/>
        <v>0</v>
      </c>
      <c r="AI105" s="15">
        <f t="shared" si="178"/>
        <v>1547.8</v>
      </c>
      <c r="AJ105" s="15">
        <f t="shared" si="178"/>
        <v>0</v>
      </c>
      <c r="AK105" s="15">
        <f t="shared" si="178"/>
        <v>0</v>
      </c>
      <c r="AL105" s="15">
        <f t="shared" si="178"/>
        <v>1547.8</v>
      </c>
      <c r="AM105" s="15">
        <f t="shared" si="178"/>
        <v>0</v>
      </c>
      <c r="AN105" s="15">
        <f t="shared" si="178"/>
        <v>484.20000000000005</v>
      </c>
      <c r="AO105" s="15">
        <f t="shared" si="178"/>
        <v>0</v>
      </c>
      <c r="AP105" s="15">
        <f t="shared" si="178"/>
        <v>0</v>
      </c>
      <c r="AQ105" s="15">
        <f t="shared" si="178"/>
        <v>484.20000000000005</v>
      </c>
      <c r="AR105" s="15">
        <f t="shared" si="178"/>
        <v>0</v>
      </c>
      <c r="AS105" s="15">
        <f t="shared" si="178"/>
        <v>484.20000000000005</v>
      </c>
      <c r="AT105" s="15">
        <f t="shared" si="178"/>
        <v>0</v>
      </c>
      <c r="AU105" s="15">
        <f t="shared" si="178"/>
        <v>0</v>
      </c>
      <c r="AV105" s="15">
        <f t="shared" si="178"/>
        <v>484.20000000000005</v>
      </c>
      <c r="AW105" s="15">
        <f t="shared" si="178"/>
        <v>0</v>
      </c>
      <c r="AX105" s="15">
        <f t="shared" si="178"/>
        <v>484.20000000000005</v>
      </c>
      <c r="AY105" s="15">
        <f t="shared" si="178"/>
        <v>0</v>
      </c>
      <c r="AZ105" s="15">
        <f t="shared" si="178"/>
        <v>0</v>
      </c>
      <c r="BA105" s="15">
        <f t="shared" si="178"/>
        <v>484.20000000000005</v>
      </c>
      <c r="BB105" s="15">
        <f t="shared" si="178"/>
        <v>0</v>
      </c>
      <c r="BC105" s="15">
        <f t="shared" si="178"/>
        <v>484.20000000000005</v>
      </c>
      <c r="BD105" s="15">
        <f t="shared" si="178"/>
        <v>0</v>
      </c>
      <c r="BE105" s="15">
        <f t="shared" si="178"/>
        <v>0</v>
      </c>
      <c r="BF105" s="15">
        <f t="shared" si="178"/>
        <v>484.20000000000005</v>
      </c>
      <c r="BG105" s="15">
        <f t="shared" si="178"/>
        <v>0</v>
      </c>
      <c r="BH105" s="15">
        <f t="shared" si="178"/>
        <v>484.20000000000005</v>
      </c>
      <c r="BI105" s="15">
        <f t="shared" si="178"/>
        <v>0</v>
      </c>
      <c r="BJ105" s="15">
        <f t="shared" si="178"/>
        <v>0</v>
      </c>
      <c r="BK105" s="15">
        <f t="shared" si="178"/>
        <v>484.20000000000005</v>
      </c>
      <c r="BL105" s="15">
        <f t="shared" si="178"/>
        <v>0</v>
      </c>
      <c r="BM105" s="15">
        <f t="shared" si="178"/>
        <v>484.20000000000005</v>
      </c>
      <c r="BN105" s="15">
        <f t="shared" si="178"/>
        <v>0</v>
      </c>
      <c r="BO105" s="15">
        <f t="shared" si="178"/>
        <v>0</v>
      </c>
      <c r="BP105" s="15">
        <f t="shared" si="178"/>
        <v>484.20000000000005</v>
      </c>
      <c r="BQ105" s="15">
        <f t="shared" si="178"/>
        <v>0</v>
      </c>
      <c r="BR105" s="15">
        <f t="shared" ref="BR105:BV105" si="179">SUM(BR106:BR110)</f>
        <v>484.20000000000005</v>
      </c>
      <c r="BS105" s="15">
        <f t="shared" si="179"/>
        <v>0</v>
      </c>
      <c r="BT105" s="15">
        <f t="shared" si="179"/>
        <v>0</v>
      </c>
      <c r="BU105" s="15">
        <f t="shared" si="179"/>
        <v>484.20000000000005</v>
      </c>
      <c r="BV105" s="15">
        <f t="shared" si="179"/>
        <v>0</v>
      </c>
    </row>
    <row r="106" spans="1:74" s="8" customFormat="1" ht="66" outlineLevel="2" x14ac:dyDescent="0.25">
      <c r="A106" s="20" t="s">
        <v>124</v>
      </c>
      <c r="B106" s="67" t="s">
        <v>199</v>
      </c>
      <c r="C106" s="65" t="s">
        <v>188</v>
      </c>
      <c r="D106" s="65" t="s">
        <v>190</v>
      </c>
      <c r="E106" s="15">
        <f t="shared" si="125"/>
        <v>1008.6</v>
      </c>
      <c r="F106" s="17">
        <f t="shared" ref="F106" si="180">K106+P106+U106+Z106+AE106+AO106+AT106+AY106+BD106+BI106+BN106+BS106</f>
        <v>0</v>
      </c>
      <c r="G106" s="17">
        <f t="shared" ref="G106" si="181">L106+Q106+V106+AA106+AF106+AP106+AU106+AZ106+BE106+BJ106+BO106+BT106</f>
        <v>0</v>
      </c>
      <c r="H106" s="17">
        <f>M106+R106+W106+AB106+AG106+AQ106+AV106+BA106+BF106+BK106+BP106+BU106</f>
        <v>1008.6</v>
      </c>
      <c r="I106" s="17">
        <f t="shared" ref="I106" si="182">N106+S106+X106+AC106+AH106+AR106+AW106+BB106+BG106+BL106+BQ106+BV106</f>
        <v>0</v>
      </c>
      <c r="J106" s="15">
        <f>K106+L106+M106+N106</f>
        <v>72.900000000000006</v>
      </c>
      <c r="K106" s="17">
        <v>0</v>
      </c>
      <c r="L106" s="18">
        <v>0</v>
      </c>
      <c r="M106" s="18">
        <f>ROUND(70*1.042,1)</f>
        <v>72.900000000000006</v>
      </c>
      <c r="N106" s="16">
        <v>0</v>
      </c>
      <c r="O106" s="15">
        <f t="shared" ref="O106:O108" si="183">P106+Q106+R106+S106</f>
        <v>75.5</v>
      </c>
      <c r="P106" s="18">
        <v>0</v>
      </c>
      <c r="Q106" s="18">
        <v>0</v>
      </c>
      <c r="R106" s="18">
        <f>ROUND(M106*1.036,1)</f>
        <v>75.5</v>
      </c>
      <c r="S106" s="18">
        <v>0</v>
      </c>
      <c r="T106" s="15">
        <f>U106+V106+W106+X106</f>
        <v>78.3</v>
      </c>
      <c r="U106" s="18">
        <v>0</v>
      </c>
      <c r="V106" s="18">
        <v>0</v>
      </c>
      <c r="W106" s="18">
        <v>78.3</v>
      </c>
      <c r="X106" s="18">
        <v>0</v>
      </c>
      <c r="Y106" s="15">
        <f t="shared" ref="Y106:Y107" si="184">Z106+AA106+AB106+AC106</f>
        <v>81.3</v>
      </c>
      <c r="Z106" s="17">
        <v>0</v>
      </c>
      <c r="AA106" s="17">
        <v>0</v>
      </c>
      <c r="AB106" s="18">
        <v>81.3</v>
      </c>
      <c r="AC106" s="18">
        <v>0</v>
      </c>
      <c r="AD106" s="14">
        <f>AE106+AF106+AG106+AH106</f>
        <v>84.6</v>
      </c>
      <c r="AE106" s="14">
        <v>0</v>
      </c>
      <c r="AF106" s="18">
        <v>0</v>
      </c>
      <c r="AG106" s="18">
        <v>84.6</v>
      </c>
      <c r="AH106" s="18">
        <v>0</v>
      </c>
      <c r="AI106" s="56">
        <f t="shared" ref="AI106:AI122" si="185">SUM(AJ106:AM106)</f>
        <v>770</v>
      </c>
      <c r="AJ106" s="57"/>
      <c r="AK106" s="57">
        <v>0</v>
      </c>
      <c r="AL106" s="57">
        <v>770</v>
      </c>
      <c r="AM106" s="54">
        <v>0</v>
      </c>
      <c r="AN106" s="14">
        <f>AO106+AP106+AQ106+AR106</f>
        <v>88</v>
      </c>
      <c r="AO106" s="14">
        <v>0</v>
      </c>
      <c r="AP106" s="18">
        <v>0</v>
      </c>
      <c r="AQ106" s="18">
        <v>88</v>
      </c>
      <c r="AR106" s="18">
        <v>0</v>
      </c>
      <c r="AS106" s="14">
        <v>88</v>
      </c>
      <c r="AT106" s="14">
        <v>0</v>
      </c>
      <c r="AU106" s="18">
        <v>0</v>
      </c>
      <c r="AV106" s="18">
        <v>88</v>
      </c>
      <c r="AW106" s="18">
        <v>0</v>
      </c>
      <c r="AX106" s="14">
        <v>88</v>
      </c>
      <c r="AY106" s="14">
        <v>0</v>
      </c>
      <c r="AZ106" s="18">
        <v>0</v>
      </c>
      <c r="BA106" s="18">
        <v>88</v>
      </c>
      <c r="BB106" s="18">
        <v>0</v>
      </c>
      <c r="BC106" s="14">
        <v>88</v>
      </c>
      <c r="BD106" s="14">
        <v>0</v>
      </c>
      <c r="BE106" s="18">
        <v>0</v>
      </c>
      <c r="BF106" s="18">
        <v>88</v>
      </c>
      <c r="BG106" s="18">
        <v>0</v>
      </c>
      <c r="BH106" s="14">
        <v>88</v>
      </c>
      <c r="BI106" s="14">
        <v>0</v>
      </c>
      <c r="BJ106" s="18">
        <v>0</v>
      </c>
      <c r="BK106" s="18">
        <v>88</v>
      </c>
      <c r="BL106" s="18">
        <v>0</v>
      </c>
      <c r="BM106" s="14">
        <v>88</v>
      </c>
      <c r="BN106" s="14">
        <v>0</v>
      </c>
      <c r="BO106" s="18">
        <v>0</v>
      </c>
      <c r="BP106" s="18">
        <v>88</v>
      </c>
      <c r="BQ106" s="18">
        <v>0</v>
      </c>
      <c r="BR106" s="14">
        <v>88</v>
      </c>
      <c r="BS106" s="14">
        <v>0</v>
      </c>
      <c r="BT106" s="18">
        <v>0</v>
      </c>
      <c r="BU106" s="18">
        <v>88</v>
      </c>
      <c r="BV106" s="18">
        <v>0</v>
      </c>
    </row>
    <row r="107" spans="1:74" s="8" customFormat="1" ht="66" outlineLevel="2" x14ac:dyDescent="0.25">
      <c r="A107" s="20" t="s">
        <v>125</v>
      </c>
      <c r="B107" s="67" t="s">
        <v>196</v>
      </c>
      <c r="C107" s="65" t="s">
        <v>188</v>
      </c>
      <c r="D107" s="65" t="s">
        <v>190</v>
      </c>
      <c r="E107" s="15">
        <f t="shared" si="125"/>
        <v>1161.6999999999998</v>
      </c>
      <c r="F107" s="17">
        <f t="shared" ref="F107:F110" si="186">K107+P107+U107+Z107+AE107+AO107+AT107+AY107+BD107+BI107+BN107+BS107</f>
        <v>0</v>
      </c>
      <c r="G107" s="17">
        <f t="shared" ref="G107:G110" si="187">L107+Q107+V107+AA107+AF107+AP107+AU107+AZ107+BE107+BJ107+BO107+BT107</f>
        <v>0</v>
      </c>
      <c r="H107" s="17">
        <f t="shared" ref="H107:H110" si="188">M107+R107+W107+AB107+AG107+AQ107+AV107+BA107+BF107+BK107+BP107+BU107</f>
        <v>1161.6999999999998</v>
      </c>
      <c r="I107" s="17">
        <f t="shared" ref="I107:I110" si="189">N107+S107+X107+AC107+AH107+AR107+AW107+BB107+BG107+BL107+BQ107+BV107</f>
        <v>0</v>
      </c>
      <c r="J107" s="15">
        <f t="shared" ref="J107:J108" si="190">K107+L107+M107+N107</f>
        <v>84.1</v>
      </c>
      <c r="K107" s="17">
        <v>0</v>
      </c>
      <c r="L107" s="18">
        <v>0</v>
      </c>
      <c r="M107" s="18">
        <f>ROUND(80.7*1.042,1)</f>
        <v>84.1</v>
      </c>
      <c r="N107" s="16">
        <v>0</v>
      </c>
      <c r="O107" s="15">
        <f t="shared" si="183"/>
        <v>87.1</v>
      </c>
      <c r="P107" s="18">
        <v>0</v>
      </c>
      <c r="Q107" s="18">
        <v>0</v>
      </c>
      <c r="R107" s="18">
        <f t="shared" ref="R107:R108" si="191">ROUND(M107*1.036,1)</f>
        <v>87.1</v>
      </c>
      <c r="S107" s="18">
        <v>0</v>
      </c>
      <c r="T107" s="15">
        <f>U107+V107+W107+X107</f>
        <v>90.3</v>
      </c>
      <c r="U107" s="18">
        <v>0</v>
      </c>
      <c r="V107" s="18">
        <v>0</v>
      </c>
      <c r="W107" s="18">
        <v>90.3</v>
      </c>
      <c r="X107" s="18">
        <v>0</v>
      </c>
      <c r="Y107" s="15">
        <f t="shared" si="184"/>
        <v>93.7</v>
      </c>
      <c r="Z107" s="17">
        <v>0</v>
      </c>
      <c r="AA107" s="17">
        <v>0</v>
      </c>
      <c r="AB107" s="18">
        <v>93.7</v>
      </c>
      <c r="AC107" s="18">
        <v>0</v>
      </c>
      <c r="AD107" s="14">
        <f>AE107+AF107+AG107+AH107</f>
        <v>97.4</v>
      </c>
      <c r="AE107" s="14">
        <v>0</v>
      </c>
      <c r="AF107" s="18">
        <v>0</v>
      </c>
      <c r="AG107" s="18">
        <v>97.4</v>
      </c>
      <c r="AH107" s="18">
        <v>0</v>
      </c>
      <c r="AI107" s="56">
        <f t="shared" si="185"/>
        <v>777.8</v>
      </c>
      <c r="AJ107" s="57"/>
      <c r="AK107" s="57">
        <v>0</v>
      </c>
      <c r="AL107" s="57">
        <v>777.8</v>
      </c>
      <c r="AM107" s="54">
        <v>0</v>
      </c>
      <c r="AN107" s="14">
        <f>AO107+AP107+AQ107+AR107</f>
        <v>101.3</v>
      </c>
      <c r="AO107" s="14">
        <v>0</v>
      </c>
      <c r="AP107" s="18">
        <v>0</v>
      </c>
      <c r="AQ107" s="18">
        <v>101.3</v>
      </c>
      <c r="AR107" s="18">
        <v>0</v>
      </c>
      <c r="AS107" s="14">
        <v>101.3</v>
      </c>
      <c r="AT107" s="14">
        <v>0</v>
      </c>
      <c r="AU107" s="18">
        <v>0</v>
      </c>
      <c r="AV107" s="18">
        <v>101.3</v>
      </c>
      <c r="AW107" s="18">
        <v>0</v>
      </c>
      <c r="AX107" s="14">
        <v>101.3</v>
      </c>
      <c r="AY107" s="14">
        <v>0</v>
      </c>
      <c r="AZ107" s="18">
        <v>0</v>
      </c>
      <c r="BA107" s="18">
        <v>101.3</v>
      </c>
      <c r="BB107" s="18">
        <v>0</v>
      </c>
      <c r="BC107" s="14">
        <v>101.3</v>
      </c>
      <c r="BD107" s="14">
        <v>0</v>
      </c>
      <c r="BE107" s="18">
        <v>0</v>
      </c>
      <c r="BF107" s="18">
        <v>101.3</v>
      </c>
      <c r="BG107" s="18">
        <v>0</v>
      </c>
      <c r="BH107" s="14">
        <v>101.3</v>
      </c>
      <c r="BI107" s="14">
        <v>0</v>
      </c>
      <c r="BJ107" s="18">
        <v>0</v>
      </c>
      <c r="BK107" s="18">
        <v>101.3</v>
      </c>
      <c r="BL107" s="18">
        <v>0</v>
      </c>
      <c r="BM107" s="14">
        <v>101.3</v>
      </c>
      <c r="BN107" s="14">
        <v>0</v>
      </c>
      <c r="BO107" s="18">
        <v>0</v>
      </c>
      <c r="BP107" s="18">
        <v>101.3</v>
      </c>
      <c r="BQ107" s="18">
        <v>0</v>
      </c>
      <c r="BR107" s="14">
        <v>101.3</v>
      </c>
      <c r="BS107" s="14">
        <v>0</v>
      </c>
      <c r="BT107" s="18">
        <v>0</v>
      </c>
      <c r="BU107" s="18">
        <v>101.3</v>
      </c>
      <c r="BV107" s="18">
        <v>0</v>
      </c>
    </row>
    <row r="108" spans="1:74" s="8" customFormat="1" ht="33" outlineLevel="2" x14ac:dyDescent="0.25">
      <c r="A108" s="20" t="s">
        <v>84</v>
      </c>
      <c r="B108" s="67" t="s">
        <v>16</v>
      </c>
      <c r="C108" s="65" t="s">
        <v>6</v>
      </c>
      <c r="D108" s="65" t="s">
        <v>19</v>
      </c>
      <c r="E108" s="15">
        <f t="shared" si="125"/>
        <v>307.10000000000002</v>
      </c>
      <c r="F108" s="17">
        <f t="shared" si="186"/>
        <v>0</v>
      </c>
      <c r="G108" s="17">
        <f t="shared" si="187"/>
        <v>0</v>
      </c>
      <c r="H108" s="17">
        <f t="shared" si="188"/>
        <v>307.10000000000002</v>
      </c>
      <c r="I108" s="17">
        <f t="shared" si="189"/>
        <v>0</v>
      </c>
      <c r="J108" s="15">
        <f t="shared" si="190"/>
        <v>98.7</v>
      </c>
      <c r="K108" s="17">
        <v>0</v>
      </c>
      <c r="L108" s="18">
        <v>0</v>
      </c>
      <c r="M108" s="18">
        <f>ROUND(94.7*1.042,1)</f>
        <v>98.7</v>
      </c>
      <c r="N108" s="16">
        <v>0</v>
      </c>
      <c r="O108" s="15">
        <f t="shared" si="183"/>
        <v>102.3</v>
      </c>
      <c r="P108" s="18">
        <v>0</v>
      </c>
      <c r="Q108" s="18">
        <v>0</v>
      </c>
      <c r="R108" s="18">
        <f t="shared" si="191"/>
        <v>102.3</v>
      </c>
      <c r="S108" s="18">
        <v>0</v>
      </c>
      <c r="T108" s="15">
        <f>U108+V108+W108+X108</f>
        <v>106.1</v>
      </c>
      <c r="U108" s="18">
        <v>0</v>
      </c>
      <c r="V108" s="18">
        <v>0</v>
      </c>
      <c r="W108" s="18">
        <v>106.1</v>
      </c>
      <c r="X108" s="18">
        <v>0</v>
      </c>
      <c r="Y108" s="15">
        <v>0</v>
      </c>
      <c r="Z108" s="17">
        <v>0</v>
      </c>
      <c r="AA108" s="17">
        <v>0</v>
      </c>
      <c r="AB108" s="18">
        <v>0</v>
      </c>
      <c r="AC108" s="18">
        <v>0</v>
      </c>
      <c r="AD108" s="14">
        <v>0</v>
      </c>
      <c r="AE108" s="14">
        <v>0</v>
      </c>
      <c r="AF108" s="18">
        <v>0</v>
      </c>
      <c r="AG108" s="18">
        <v>0</v>
      </c>
      <c r="AH108" s="18">
        <v>0</v>
      </c>
      <c r="AI108" s="56"/>
      <c r="AJ108" s="57"/>
      <c r="AK108" s="57"/>
      <c r="AL108" s="57"/>
      <c r="AM108" s="54"/>
      <c r="AN108" s="14">
        <v>0</v>
      </c>
      <c r="AO108" s="14">
        <v>0</v>
      </c>
      <c r="AP108" s="18">
        <v>0</v>
      </c>
      <c r="AQ108" s="18">
        <v>0</v>
      </c>
      <c r="AR108" s="18">
        <v>0</v>
      </c>
      <c r="AS108" s="14">
        <v>0</v>
      </c>
      <c r="AT108" s="14">
        <v>0</v>
      </c>
      <c r="AU108" s="18">
        <v>0</v>
      </c>
      <c r="AV108" s="18">
        <v>0</v>
      </c>
      <c r="AW108" s="18">
        <v>0</v>
      </c>
      <c r="AX108" s="14">
        <v>0</v>
      </c>
      <c r="AY108" s="14">
        <v>0</v>
      </c>
      <c r="AZ108" s="18">
        <v>0</v>
      </c>
      <c r="BA108" s="18">
        <v>0</v>
      </c>
      <c r="BB108" s="18">
        <v>0</v>
      </c>
      <c r="BC108" s="14">
        <v>0</v>
      </c>
      <c r="BD108" s="14">
        <v>0</v>
      </c>
      <c r="BE108" s="18">
        <v>0</v>
      </c>
      <c r="BF108" s="18">
        <v>0</v>
      </c>
      <c r="BG108" s="18">
        <v>0</v>
      </c>
      <c r="BH108" s="14">
        <v>0</v>
      </c>
      <c r="BI108" s="14">
        <v>0</v>
      </c>
      <c r="BJ108" s="18">
        <v>0</v>
      </c>
      <c r="BK108" s="18">
        <v>0</v>
      </c>
      <c r="BL108" s="18">
        <v>0</v>
      </c>
      <c r="BM108" s="14">
        <v>0</v>
      </c>
      <c r="BN108" s="14">
        <v>0</v>
      </c>
      <c r="BO108" s="18">
        <v>0</v>
      </c>
      <c r="BP108" s="18">
        <v>0</v>
      </c>
      <c r="BQ108" s="18">
        <v>0</v>
      </c>
      <c r="BR108" s="14">
        <v>0</v>
      </c>
      <c r="BS108" s="14">
        <v>0</v>
      </c>
      <c r="BT108" s="18">
        <v>0</v>
      </c>
      <c r="BU108" s="18">
        <v>0</v>
      </c>
      <c r="BV108" s="18">
        <v>0</v>
      </c>
    </row>
    <row r="109" spans="1:74" s="8" customFormat="1" ht="66" outlineLevel="2" x14ac:dyDescent="0.25">
      <c r="A109" s="20" t="s">
        <v>126</v>
      </c>
      <c r="B109" s="67" t="s">
        <v>198</v>
      </c>
      <c r="C109" s="65" t="s">
        <v>188</v>
      </c>
      <c r="D109" s="65" t="s">
        <v>190</v>
      </c>
      <c r="E109" s="15">
        <f t="shared" si="125"/>
        <v>1361.6</v>
      </c>
      <c r="F109" s="17">
        <f t="shared" si="186"/>
        <v>0</v>
      </c>
      <c r="G109" s="17">
        <f t="shared" si="187"/>
        <v>0</v>
      </c>
      <c r="H109" s="17">
        <f t="shared" si="188"/>
        <v>1361.6</v>
      </c>
      <c r="I109" s="17">
        <f t="shared" si="189"/>
        <v>0</v>
      </c>
      <c r="J109" s="15">
        <v>0</v>
      </c>
      <c r="K109" s="17">
        <v>0</v>
      </c>
      <c r="L109" s="18">
        <v>0</v>
      </c>
      <c r="M109" s="18">
        <v>0</v>
      </c>
      <c r="N109" s="16">
        <v>0</v>
      </c>
      <c r="O109" s="15">
        <v>110</v>
      </c>
      <c r="P109" s="18">
        <v>0</v>
      </c>
      <c r="Q109" s="18">
        <v>0</v>
      </c>
      <c r="R109" s="18">
        <v>110</v>
      </c>
      <c r="S109" s="18">
        <v>0</v>
      </c>
      <c r="T109" s="15">
        <v>114.1</v>
      </c>
      <c r="U109" s="18">
        <v>0</v>
      </c>
      <c r="V109" s="18">
        <v>0</v>
      </c>
      <c r="W109" s="18">
        <v>114.1</v>
      </c>
      <c r="X109" s="18">
        <v>0</v>
      </c>
      <c r="Y109" s="15">
        <v>118.4</v>
      </c>
      <c r="Z109" s="17">
        <v>0</v>
      </c>
      <c r="AA109" s="17">
        <v>0</v>
      </c>
      <c r="AB109" s="18">
        <v>118.4</v>
      </c>
      <c r="AC109" s="18">
        <v>0</v>
      </c>
      <c r="AD109" s="14">
        <v>123.1</v>
      </c>
      <c r="AE109" s="14">
        <v>0</v>
      </c>
      <c r="AF109" s="18">
        <v>0</v>
      </c>
      <c r="AG109" s="18">
        <v>123.1</v>
      </c>
      <c r="AH109" s="18">
        <v>0</v>
      </c>
      <c r="AI109" s="56"/>
      <c r="AJ109" s="57"/>
      <c r="AK109" s="57"/>
      <c r="AL109" s="57"/>
      <c r="AM109" s="54"/>
      <c r="AN109" s="14">
        <f t="shared" ref="AN109:AN110" si="192">AO109+AP109+AQ109+AR109</f>
        <v>128</v>
      </c>
      <c r="AO109" s="14">
        <v>0</v>
      </c>
      <c r="AP109" s="18">
        <v>0</v>
      </c>
      <c r="AQ109" s="18">
        <v>128</v>
      </c>
      <c r="AR109" s="18">
        <v>0</v>
      </c>
      <c r="AS109" s="14">
        <v>128</v>
      </c>
      <c r="AT109" s="14">
        <v>0</v>
      </c>
      <c r="AU109" s="18">
        <v>0</v>
      </c>
      <c r="AV109" s="18">
        <v>128</v>
      </c>
      <c r="AW109" s="18">
        <v>0</v>
      </c>
      <c r="AX109" s="14">
        <v>128</v>
      </c>
      <c r="AY109" s="14">
        <v>0</v>
      </c>
      <c r="AZ109" s="18">
        <v>0</v>
      </c>
      <c r="BA109" s="18">
        <v>128</v>
      </c>
      <c r="BB109" s="18">
        <v>0</v>
      </c>
      <c r="BC109" s="14">
        <v>128</v>
      </c>
      <c r="BD109" s="14">
        <v>0</v>
      </c>
      <c r="BE109" s="18">
        <v>0</v>
      </c>
      <c r="BF109" s="18">
        <v>128</v>
      </c>
      <c r="BG109" s="18">
        <v>0</v>
      </c>
      <c r="BH109" s="14">
        <v>128</v>
      </c>
      <c r="BI109" s="14">
        <v>0</v>
      </c>
      <c r="BJ109" s="18">
        <v>0</v>
      </c>
      <c r="BK109" s="18">
        <v>128</v>
      </c>
      <c r="BL109" s="18">
        <v>0</v>
      </c>
      <c r="BM109" s="14">
        <v>128</v>
      </c>
      <c r="BN109" s="14">
        <v>0</v>
      </c>
      <c r="BO109" s="18">
        <v>0</v>
      </c>
      <c r="BP109" s="18">
        <v>128</v>
      </c>
      <c r="BQ109" s="18">
        <v>0</v>
      </c>
      <c r="BR109" s="14">
        <v>128</v>
      </c>
      <c r="BS109" s="14">
        <v>0</v>
      </c>
      <c r="BT109" s="18">
        <v>0</v>
      </c>
      <c r="BU109" s="18">
        <v>128</v>
      </c>
      <c r="BV109" s="18">
        <v>0</v>
      </c>
    </row>
    <row r="110" spans="1:74" s="8" customFormat="1" ht="66" outlineLevel="2" x14ac:dyDescent="0.25">
      <c r="A110" s="20" t="s">
        <v>127</v>
      </c>
      <c r="B110" s="67" t="s">
        <v>189</v>
      </c>
      <c r="C110" s="65" t="s">
        <v>188</v>
      </c>
      <c r="D110" s="65" t="s">
        <v>190</v>
      </c>
      <c r="E110" s="15">
        <f t="shared" si="125"/>
        <v>1775.0000000000005</v>
      </c>
      <c r="F110" s="17">
        <f t="shared" si="186"/>
        <v>0</v>
      </c>
      <c r="G110" s="17">
        <f t="shared" si="187"/>
        <v>0</v>
      </c>
      <c r="H110" s="17">
        <f t="shared" si="188"/>
        <v>1775.0000000000005</v>
      </c>
      <c r="I110" s="17">
        <f t="shared" si="189"/>
        <v>0</v>
      </c>
      <c r="J110" s="15">
        <v>0</v>
      </c>
      <c r="K110" s="17">
        <v>0</v>
      </c>
      <c r="L110" s="18">
        <v>0</v>
      </c>
      <c r="M110" s="18">
        <v>0</v>
      </c>
      <c r="N110" s="16">
        <v>0</v>
      </c>
      <c r="O110" s="15">
        <v>143.30000000000001</v>
      </c>
      <c r="P110" s="18">
        <v>0</v>
      </c>
      <c r="Q110" s="18">
        <v>0</v>
      </c>
      <c r="R110" s="18">
        <v>143.30000000000001</v>
      </c>
      <c r="S110" s="18">
        <v>0</v>
      </c>
      <c r="T110" s="15">
        <v>148.6</v>
      </c>
      <c r="U110" s="18">
        <v>0</v>
      </c>
      <c r="V110" s="18">
        <v>0</v>
      </c>
      <c r="W110" s="18">
        <v>148.6</v>
      </c>
      <c r="X110" s="18">
        <v>0</v>
      </c>
      <c r="Y110" s="15">
        <v>154.30000000000001</v>
      </c>
      <c r="Z110" s="17">
        <v>0</v>
      </c>
      <c r="AA110" s="17">
        <v>0</v>
      </c>
      <c r="AB110" s="18">
        <v>154.30000000000001</v>
      </c>
      <c r="AC110" s="18">
        <v>0</v>
      </c>
      <c r="AD110" s="14">
        <f t="shared" ref="AD110" si="193">AE110+AF110+AG110+AH110</f>
        <v>160.5</v>
      </c>
      <c r="AE110" s="14">
        <v>0</v>
      </c>
      <c r="AF110" s="18">
        <v>0</v>
      </c>
      <c r="AG110" s="18">
        <v>160.5</v>
      </c>
      <c r="AH110" s="18">
        <v>0</v>
      </c>
      <c r="AI110" s="56"/>
      <c r="AJ110" s="57"/>
      <c r="AK110" s="57"/>
      <c r="AL110" s="57"/>
      <c r="AM110" s="54"/>
      <c r="AN110" s="14">
        <f t="shared" si="192"/>
        <v>166.9</v>
      </c>
      <c r="AO110" s="14">
        <v>0</v>
      </c>
      <c r="AP110" s="18">
        <v>0</v>
      </c>
      <c r="AQ110" s="18">
        <v>166.9</v>
      </c>
      <c r="AR110" s="18">
        <v>0</v>
      </c>
      <c r="AS110" s="14">
        <v>166.9</v>
      </c>
      <c r="AT110" s="14">
        <v>0</v>
      </c>
      <c r="AU110" s="18">
        <v>0</v>
      </c>
      <c r="AV110" s="18">
        <v>166.9</v>
      </c>
      <c r="AW110" s="18">
        <v>0</v>
      </c>
      <c r="AX110" s="14">
        <v>166.9</v>
      </c>
      <c r="AY110" s="14">
        <v>0</v>
      </c>
      <c r="AZ110" s="18">
        <v>0</v>
      </c>
      <c r="BA110" s="18">
        <v>166.9</v>
      </c>
      <c r="BB110" s="18">
        <v>0</v>
      </c>
      <c r="BC110" s="14">
        <v>166.9</v>
      </c>
      <c r="BD110" s="14">
        <v>0</v>
      </c>
      <c r="BE110" s="18">
        <v>0</v>
      </c>
      <c r="BF110" s="18">
        <v>166.9</v>
      </c>
      <c r="BG110" s="18">
        <v>0</v>
      </c>
      <c r="BH110" s="14">
        <v>166.9</v>
      </c>
      <c r="BI110" s="14">
        <v>0</v>
      </c>
      <c r="BJ110" s="18">
        <v>0</v>
      </c>
      <c r="BK110" s="18">
        <v>166.9</v>
      </c>
      <c r="BL110" s="18">
        <v>0</v>
      </c>
      <c r="BM110" s="14">
        <v>166.9</v>
      </c>
      <c r="BN110" s="14">
        <v>0</v>
      </c>
      <c r="BO110" s="18">
        <v>0</v>
      </c>
      <c r="BP110" s="18">
        <v>166.9</v>
      </c>
      <c r="BQ110" s="18">
        <v>0</v>
      </c>
      <c r="BR110" s="14">
        <v>166.9</v>
      </c>
      <c r="BS110" s="14">
        <v>0</v>
      </c>
      <c r="BT110" s="18">
        <v>0</v>
      </c>
      <c r="BU110" s="18">
        <v>166.9</v>
      </c>
      <c r="BV110" s="18">
        <v>0</v>
      </c>
    </row>
    <row r="111" spans="1:74" s="8" customFormat="1" ht="79.5" customHeight="1" outlineLevel="2" x14ac:dyDescent="0.25">
      <c r="A111" s="29" t="s">
        <v>22</v>
      </c>
      <c r="B111" s="96" t="s">
        <v>52</v>
      </c>
      <c r="C111" s="97"/>
      <c r="D111" s="98"/>
      <c r="E111" s="15">
        <f>SUM(E112:E120)</f>
        <v>1070</v>
      </c>
      <c r="F111" s="15">
        <f t="shared" ref="F111:BQ111" si="194">SUM(F112:F120)</f>
        <v>0</v>
      </c>
      <c r="G111" s="15">
        <f t="shared" si="194"/>
        <v>0</v>
      </c>
      <c r="H111" s="15">
        <f t="shared" si="194"/>
        <v>1070</v>
      </c>
      <c r="I111" s="15">
        <f t="shared" si="194"/>
        <v>0</v>
      </c>
      <c r="J111" s="15">
        <f t="shared" si="194"/>
        <v>80</v>
      </c>
      <c r="K111" s="15">
        <f t="shared" si="194"/>
        <v>0</v>
      </c>
      <c r="L111" s="15">
        <f t="shared" si="194"/>
        <v>0</v>
      </c>
      <c r="M111" s="15">
        <f t="shared" si="194"/>
        <v>80</v>
      </c>
      <c r="N111" s="15">
        <f t="shared" si="194"/>
        <v>0</v>
      </c>
      <c r="O111" s="15">
        <f t="shared" si="194"/>
        <v>90</v>
      </c>
      <c r="P111" s="15">
        <f t="shared" si="194"/>
        <v>0</v>
      </c>
      <c r="Q111" s="15">
        <f t="shared" si="194"/>
        <v>0</v>
      </c>
      <c r="R111" s="15">
        <f t="shared" si="194"/>
        <v>90</v>
      </c>
      <c r="S111" s="15">
        <f t="shared" si="194"/>
        <v>0</v>
      </c>
      <c r="T111" s="15">
        <f t="shared" si="194"/>
        <v>90</v>
      </c>
      <c r="U111" s="15">
        <f t="shared" si="194"/>
        <v>0</v>
      </c>
      <c r="V111" s="15">
        <f t="shared" si="194"/>
        <v>0</v>
      </c>
      <c r="W111" s="15">
        <f t="shared" si="194"/>
        <v>90</v>
      </c>
      <c r="X111" s="15">
        <f t="shared" si="194"/>
        <v>0</v>
      </c>
      <c r="Y111" s="15">
        <f t="shared" si="194"/>
        <v>90</v>
      </c>
      <c r="Z111" s="15">
        <f t="shared" si="194"/>
        <v>0</v>
      </c>
      <c r="AA111" s="15">
        <f t="shared" si="194"/>
        <v>0</v>
      </c>
      <c r="AB111" s="15">
        <f t="shared" si="194"/>
        <v>90</v>
      </c>
      <c r="AC111" s="15">
        <f t="shared" si="194"/>
        <v>0</v>
      </c>
      <c r="AD111" s="15">
        <f t="shared" si="194"/>
        <v>90</v>
      </c>
      <c r="AE111" s="15">
        <f t="shared" si="194"/>
        <v>0</v>
      </c>
      <c r="AF111" s="15">
        <f t="shared" si="194"/>
        <v>0</v>
      </c>
      <c r="AG111" s="15">
        <f t="shared" si="194"/>
        <v>90</v>
      </c>
      <c r="AH111" s="15">
        <f t="shared" si="194"/>
        <v>0</v>
      </c>
      <c r="AI111" s="15">
        <f t="shared" si="194"/>
        <v>0</v>
      </c>
      <c r="AJ111" s="15">
        <f t="shared" si="194"/>
        <v>0</v>
      </c>
      <c r="AK111" s="15">
        <f t="shared" si="194"/>
        <v>0</v>
      </c>
      <c r="AL111" s="15">
        <f t="shared" si="194"/>
        <v>0</v>
      </c>
      <c r="AM111" s="15">
        <f t="shared" si="194"/>
        <v>0</v>
      </c>
      <c r="AN111" s="15">
        <f t="shared" si="194"/>
        <v>90</v>
      </c>
      <c r="AO111" s="15">
        <f t="shared" si="194"/>
        <v>0</v>
      </c>
      <c r="AP111" s="15">
        <f t="shared" si="194"/>
        <v>0</v>
      </c>
      <c r="AQ111" s="15">
        <f t="shared" si="194"/>
        <v>90</v>
      </c>
      <c r="AR111" s="15">
        <f t="shared" si="194"/>
        <v>0</v>
      </c>
      <c r="AS111" s="15">
        <f t="shared" si="194"/>
        <v>90</v>
      </c>
      <c r="AT111" s="15">
        <f t="shared" si="194"/>
        <v>0</v>
      </c>
      <c r="AU111" s="15">
        <f t="shared" si="194"/>
        <v>0</v>
      </c>
      <c r="AV111" s="15">
        <f t="shared" si="194"/>
        <v>90</v>
      </c>
      <c r="AW111" s="15">
        <f t="shared" si="194"/>
        <v>0</v>
      </c>
      <c r="AX111" s="15">
        <f t="shared" si="194"/>
        <v>90</v>
      </c>
      <c r="AY111" s="15">
        <f t="shared" si="194"/>
        <v>0</v>
      </c>
      <c r="AZ111" s="15">
        <f t="shared" si="194"/>
        <v>0</v>
      </c>
      <c r="BA111" s="15">
        <f t="shared" si="194"/>
        <v>90</v>
      </c>
      <c r="BB111" s="15">
        <f t="shared" si="194"/>
        <v>0</v>
      </c>
      <c r="BC111" s="15">
        <f t="shared" si="194"/>
        <v>90</v>
      </c>
      <c r="BD111" s="15">
        <f t="shared" si="194"/>
        <v>0</v>
      </c>
      <c r="BE111" s="15">
        <f t="shared" si="194"/>
        <v>0</v>
      </c>
      <c r="BF111" s="15">
        <f t="shared" si="194"/>
        <v>90</v>
      </c>
      <c r="BG111" s="15">
        <f t="shared" si="194"/>
        <v>0</v>
      </c>
      <c r="BH111" s="15">
        <f t="shared" si="194"/>
        <v>90</v>
      </c>
      <c r="BI111" s="15">
        <f t="shared" si="194"/>
        <v>0</v>
      </c>
      <c r="BJ111" s="15">
        <f t="shared" si="194"/>
        <v>0</v>
      </c>
      <c r="BK111" s="15">
        <f t="shared" si="194"/>
        <v>90</v>
      </c>
      <c r="BL111" s="15">
        <f t="shared" si="194"/>
        <v>0</v>
      </c>
      <c r="BM111" s="15">
        <f t="shared" si="194"/>
        <v>90</v>
      </c>
      <c r="BN111" s="15">
        <f t="shared" si="194"/>
        <v>0</v>
      </c>
      <c r="BO111" s="15">
        <f t="shared" si="194"/>
        <v>0</v>
      </c>
      <c r="BP111" s="15">
        <f t="shared" si="194"/>
        <v>90</v>
      </c>
      <c r="BQ111" s="15">
        <f t="shared" si="194"/>
        <v>0</v>
      </c>
      <c r="BR111" s="15">
        <f t="shared" ref="BR111:BV111" si="195">SUM(BR112:BR120)</f>
        <v>90</v>
      </c>
      <c r="BS111" s="15">
        <f t="shared" si="195"/>
        <v>0</v>
      </c>
      <c r="BT111" s="15">
        <f t="shared" si="195"/>
        <v>0</v>
      </c>
      <c r="BU111" s="15">
        <f t="shared" si="195"/>
        <v>90</v>
      </c>
      <c r="BV111" s="15">
        <f t="shared" si="195"/>
        <v>0</v>
      </c>
    </row>
    <row r="112" spans="1:74" s="8" customFormat="1" ht="66" outlineLevel="2" x14ac:dyDescent="0.25">
      <c r="A112" s="20" t="s">
        <v>85</v>
      </c>
      <c r="B112" s="10" t="s">
        <v>211</v>
      </c>
      <c r="C112" s="65" t="s">
        <v>188</v>
      </c>
      <c r="D112" s="65" t="s">
        <v>190</v>
      </c>
      <c r="E112" s="15">
        <f t="shared" si="125"/>
        <v>120</v>
      </c>
      <c r="F112" s="17">
        <f t="shared" ref="F112" si="196">K112+P112+U112+Z112+AE112+AO112+AT112+AY112+BD112+BI112+BN112+BS112</f>
        <v>0</v>
      </c>
      <c r="G112" s="17">
        <f t="shared" ref="G112" si="197">L112+Q112+V112+AA112+AF112+AP112+AU112+AZ112+BE112+BJ112+BO112+BT112</f>
        <v>0</v>
      </c>
      <c r="H112" s="17">
        <f t="shared" ref="H112:H119" si="198">M112+R112+W112+AB112+AG112+AQ112+AV112+BA112+BF112+BK112+BP112+BU112</f>
        <v>120</v>
      </c>
      <c r="I112" s="17">
        <f t="shared" ref="I112" si="199">N112+S112+X112+AC112+AH112+AR112+AW112+BB112+BG112+BL112+BQ112+BV112</f>
        <v>0</v>
      </c>
      <c r="J112" s="15">
        <v>10</v>
      </c>
      <c r="K112" s="17">
        <v>0</v>
      </c>
      <c r="L112" s="16">
        <v>0</v>
      </c>
      <c r="M112" s="18">
        <v>10</v>
      </c>
      <c r="N112" s="16">
        <v>0</v>
      </c>
      <c r="O112" s="14">
        <v>10</v>
      </c>
      <c r="P112" s="18">
        <v>0</v>
      </c>
      <c r="Q112" s="16">
        <v>0</v>
      </c>
      <c r="R112" s="18">
        <v>10</v>
      </c>
      <c r="S112" s="16">
        <v>0</v>
      </c>
      <c r="T112" s="14">
        <v>10</v>
      </c>
      <c r="U112" s="18">
        <v>0</v>
      </c>
      <c r="V112" s="16">
        <v>0</v>
      </c>
      <c r="W112" s="18">
        <v>10</v>
      </c>
      <c r="X112" s="16">
        <v>0</v>
      </c>
      <c r="Y112" s="14">
        <v>10</v>
      </c>
      <c r="Z112" s="17">
        <v>0</v>
      </c>
      <c r="AA112" s="16">
        <v>0</v>
      </c>
      <c r="AB112" s="18">
        <v>10</v>
      </c>
      <c r="AC112" s="16">
        <v>0</v>
      </c>
      <c r="AD112" s="14">
        <v>10</v>
      </c>
      <c r="AE112" s="14">
        <v>0</v>
      </c>
      <c r="AF112" s="16">
        <v>0</v>
      </c>
      <c r="AG112" s="18">
        <v>10</v>
      </c>
      <c r="AH112" s="16">
        <v>0</v>
      </c>
      <c r="AI112" s="56"/>
      <c r="AJ112" s="57"/>
      <c r="AK112" s="57"/>
      <c r="AL112" s="57"/>
      <c r="AM112" s="54"/>
      <c r="AN112" s="14">
        <v>10</v>
      </c>
      <c r="AO112" s="14">
        <v>0</v>
      </c>
      <c r="AP112" s="16">
        <v>0</v>
      </c>
      <c r="AQ112" s="18">
        <v>10</v>
      </c>
      <c r="AR112" s="16">
        <v>0</v>
      </c>
      <c r="AS112" s="14">
        <v>10</v>
      </c>
      <c r="AT112" s="14">
        <v>0</v>
      </c>
      <c r="AU112" s="16">
        <v>0</v>
      </c>
      <c r="AV112" s="18">
        <v>10</v>
      </c>
      <c r="AW112" s="16">
        <v>0</v>
      </c>
      <c r="AX112" s="14">
        <v>10</v>
      </c>
      <c r="AY112" s="14">
        <v>0</v>
      </c>
      <c r="AZ112" s="16">
        <v>0</v>
      </c>
      <c r="BA112" s="18">
        <v>10</v>
      </c>
      <c r="BB112" s="16">
        <v>0</v>
      </c>
      <c r="BC112" s="14">
        <v>10</v>
      </c>
      <c r="BD112" s="14">
        <v>0</v>
      </c>
      <c r="BE112" s="16">
        <v>0</v>
      </c>
      <c r="BF112" s="18">
        <v>10</v>
      </c>
      <c r="BG112" s="16">
        <v>0</v>
      </c>
      <c r="BH112" s="14">
        <v>10</v>
      </c>
      <c r="BI112" s="14">
        <v>0</v>
      </c>
      <c r="BJ112" s="16">
        <v>0</v>
      </c>
      <c r="BK112" s="18">
        <v>10</v>
      </c>
      <c r="BL112" s="16">
        <v>0</v>
      </c>
      <c r="BM112" s="14">
        <v>10</v>
      </c>
      <c r="BN112" s="14">
        <v>0</v>
      </c>
      <c r="BO112" s="16">
        <v>0</v>
      </c>
      <c r="BP112" s="18">
        <v>10</v>
      </c>
      <c r="BQ112" s="16">
        <v>0</v>
      </c>
      <c r="BR112" s="14">
        <v>10</v>
      </c>
      <c r="BS112" s="14">
        <v>0</v>
      </c>
      <c r="BT112" s="16">
        <v>0</v>
      </c>
      <c r="BU112" s="18">
        <v>10</v>
      </c>
      <c r="BV112" s="16">
        <v>0</v>
      </c>
    </row>
    <row r="113" spans="1:74" s="8" customFormat="1" ht="66" outlineLevel="2" x14ac:dyDescent="0.25">
      <c r="A113" s="20" t="s">
        <v>86</v>
      </c>
      <c r="B113" s="10" t="s">
        <v>212</v>
      </c>
      <c r="C113" s="65" t="s">
        <v>188</v>
      </c>
      <c r="D113" s="65" t="s">
        <v>190</v>
      </c>
      <c r="E113" s="15">
        <f t="shared" si="125"/>
        <v>120</v>
      </c>
      <c r="F113" s="17">
        <f t="shared" ref="F113:F119" si="200">K113+P113+U113+Z113+AE113+AO113+AT113+AY113+BD113+BI113+BN113+BS113</f>
        <v>0</v>
      </c>
      <c r="G113" s="17">
        <f t="shared" ref="G113:G119" si="201">L113+Q113+V113+AA113+AF113+AP113+AU113+AZ113+BE113+BJ113+BO113+BT113</f>
        <v>0</v>
      </c>
      <c r="H113" s="17">
        <f t="shared" si="198"/>
        <v>120</v>
      </c>
      <c r="I113" s="17">
        <f t="shared" ref="I113:I119" si="202">N113+S113+X113+AC113+AH113+AR113+AW113+BB113+BG113+BL113+BQ113+BV113</f>
        <v>0</v>
      </c>
      <c r="J113" s="15">
        <v>10</v>
      </c>
      <c r="K113" s="17">
        <v>0</v>
      </c>
      <c r="L113" s="16">
        <v>0</v>
      </c>
      <c r="M113" s="18">
        <v>10</v>
      </c>
      <c r="N113" s="16">
        <v>0</v>
      </c>
      <c r="O113" s="14">
        <v>10</v>
      </c>
      <c r="P113" s="18">
        <v>0</v>
      </c>
      <c r="Q113" s="16">
        <v>0</v>
      </c>
      <c r="R113" s="18">
        <v>10</v>
      </c>
      <c r="S113" s="16">
        <v>0</v>
      </c>
      <c r="T113" s="14">
        <v>10</v>
      </c>
      <c r="U113" s="18">
        <v>0</v>
      </c>
      <c r="V113" s="16">
        <v>0</v>
      </c>
      <c r="W113" s="18">
        <v>10</v>
      </c>
      <c r="X113" s="16">
        <v>0</v>
      </c>
      <c r="Y113" s="14">
        <v>10</v>
      </c>
      <c r="Z113" s="17">
        <v>0</v>
      </c>
      <c r="AA113" s="16">
        <v>0</v>
      </c>
      <c r="AB113" s="18">
        <v>10</v>
      </c>
      <c r="AC113" s="16">
        <v>0</v>
      </c>
      <c r="AD113" s="14">
        <v>10</v>
      </c>
      <c r="AE113" s="14">
        <v>0</v>
      </c>
      <c r="AF113" s="16">
        <v>0</v>
      </c>
      <c r="AG113" s="18">
        <v>10</v>
      </c>
      <c r="AH113" s="16">
        <v>0</v>
      </c>
      <c r="AI113" s="56"/>
      <c r="AJ113" s="57"/>
      <c r="AK113" s="57"/>
      <c r="AL113" s="57"/>
      <c r="AM113" s="54"/>
      <c r="AN113" s="14">
        <v>10</v>
      </c>
      <c r="AO113" s="14">
        <v>0</v>
      </c>
      <c r="AP113" s="16">
        <v>0</v>
      </c>
      <c r="AQ113" s="18">
        <v>10</v>
      </c>
      <c r="AR113" s="16">
        <v>0</v>
      </c>
      <c r="AS113" s="14">
        <v>10</v>
      </c>
      <c r="AT113" s="14">
        <v>0</v>
      </c>
      <c r="AU113" s="16">
        <v>0</v>
      </c>
      <c r="AV113" s="18">
        <v>10</v>
      </c>
      <c r="AW113" s="16">
        <v>0</v>
      </c>
      <c r="AX113" s="14">
        <v>10</v>
      </c>
      <c r="AY113" s="14">
        <v>0</v>
      </c>
      <c r="AZ113" s="16">
        <v>0</v>
      </c>
      <c r="BA113" s="18">
        <v>10</v>
      </c>
      <c r="BB113" s="16">
        <v>0</v>
      </c>
      <c r="BC113" s="14">
        <v>10</v>
      </c>
      <c r="BD113" s="14">
        <v>0</v>
      </c>
      <c r="BE113" s="16">
        <v>0</v>
      </c>
      <c r="BF113" s="18">
        <v>10</v>
      </c>
      <c r="BG113" s="16">
        <v>0</v>
      </c>
      <c r="BH113" s="14">
        <v>10</v>
      </c>
      <c r="BI113" s="14">
        <v>0</v>
      </c>
      <c r="BJ113" s="16">
        <v>0</v>
      </c>
      <c r="BK113" s="18">
        <v>10</v>
      </c>
      <c r="BL113" s="16">
        <v>0</v>
      </c>
      <c r="BM113" s="14">
        <v>10</v>
      </c>
      <c r="BN113" s="14">
        <v>0</v>
      </c>
      <c r="BO113" s="16">
        <v>0</v>
      </c>
      <c r="BP113" s="18">
        <v>10</v>
      </c>
      <c r="BQ113" s="16">
        <v>0</v>
      </c>
      <c r="BR113" s="14">
        <v>10</v>
      </c>
      <c r="BS113" s="14">
        <v>0</v>
      </c>
      <c r="BT113" s="16">
        <v>0</v>
      </c>
      <c r="BU113" s="18">
        <v>10</v>
      </c>
      <c r="BV113" s="16">
        <v>0</v>
      </c>
    </row>
    <row r="114" spans="1:74" s="8" customFormat="1" ht="66" outlineLevel="2" x14ac:dyDescent="0.25">
      <c r="A114" s="20" t="s">
        <v>87</v>
      </c>
      <c r="B114" s="10" t="s">
        <v>213</v>
      </c>
      <c r="C114" s="65" t="s">
        <v>188</v>
      </c>
      <c r="D114" s="65" t="s">
        <v>190</v>
      </c>
      <c r="E114" s="15">
        <f t="shared" si="125"/>
        <v>120</v>
      </c>
      <c r="F114" s="17">
        <f t="shared" si="200"/>
        <v>0</v>
      </c>
      <c r="G114" s="17">
        <f t="shared" si="201"/>
        <v>0</v>
      </c>
      <c r="H114" s="17">
        <f t="shared" si="198"/>
        <v>120</v>
      </c>
      <c r="I114" s="17">
        <f t="shared" si="202"/>
        <v>0</v>
      </c>
      <c r="J114" s="15">
        <v>10</v>
      </c>
      <c r="K114" s="17">
        <v>0</v>
      </c>
      <c r="L114" s="16">
        <v>0</v>
      </c>
      <c r="M114" s="18">
        <v>10</v>
      </c>
      <c r="N114" s="16">
        <v>0</v>
      </c>
      <c r="O114" s="14">
        <v>10</v>
      </c>
      <c r="P114" s="18">
        <v>0</v>
      </c>
      <c r="Q114" s="16">
        <v>0</v>
      </c>
      <c r="R114" s="18">
        <v>10</v>
      </c>
      <c r="S114" s="16">
        <v>0</v>
      </c>
      <c r="T114" s="14">
        <v>10</v>
      </c>
      <c r="U114" s="18">
        <v>0</v>
      </c>
      <c r="V114" s="16">
        <v>0</v>
      </c>
      <c r="W114" s="18">
        <v>10</v>
      </c>
      <c r="X114" s="16">
        <v>0</v>
      </c>
      <c r="Y114" s="14">
        <v>10</v>
      </c>
      <c r="Z114" s="17">
        <v>0</v>
      </c>
      <c r="AA114" s="16">
        <v>0</v>
      </c>
      <c r="AB114" s="18">
        <v>10</v>
      </c>
      <c r="AC114" s="16">
        <v>0</v>
      </c>
      <c r="AD114" s="14">
        <v>10</v>
      </c>
      <c r="AE114" s="14">
        <v>0</v>
      </c>
      <c r="AF114" s="16">
        <v>0</v>
      </c>
      <c r="AG114" s="18">
        <v>10</v>
      </c>
      <c r="AH114" s="16">
        <v>0</v>
      </c>
      <c r="AI114" s="56"/>
      <c r="AJ114" s="57"/>
      <c r="AK114" s="57"/>
      <c r="AL114" s="57"/>
      <c r="AM114" s="54"/>
      <c r="AN114" s="14">
        <v>10</v>
      </c>
      <c r="AO114" s="14">
        <v>0</v>
      </c>
      <c r="AP114" s="16">
        <v>0</v>
      </c>
      <c r="AQ114" s="18">
        <v>10</v>
      </c>
      <c r="AR114" s="16">
        <v>0</v>
      </c>
      <c r="AS114" s="14">
        <v>10</v>
      </c>
      <c r="AT114" s="14">
        <v>0</v>
      </c>
      <c r="AU114" s="16">
        <v>0</v>
      </c>
      <c r="AV114" s="18">
        <v>10</v>
      </c>
      <c r="AW114" s="16">
        <v>0</v>
      </c>
      <c r="AX114" s="14">
        <v>10</v>
      </c>
      <c r="AY114" s="14">
        <v>0</v>
      </c>
      <c r="AZ114" s="16">
        <v>0</v>
      </c>
      <c r="BA114" s="18">
        <v>10</v>
      </c>
      <c r="BB114" s="16">
        <v>0</v>
      </c>
      <c r="BC114" s="14">
        <v>10</v>
      </c>
      <c r="BD114" s="14">
        <v>0</v>
      </c>
      <c r="BE114" s="16">
        <v>0</v>
      </c>
      <c r="BF114" s="18">
        <v>10</v>
      </c>
      <c r="BG114" s="16">
        <v>0</v>
      </c>
      <c r="BH114" s="14">
        <v>10</v>
      </c>
      <c r="BI114" s="14">
        <v>0</v>
      </c>
      <c r="BJ114" s="16">
        <v>0</v>
      </c>
      <c r="BK114" s="18">
        <v>10</v>
      </c>
      <c r="BL114" s="16">
        <v>0</v>
      </c>
      <c r="BM114" s="14">
        <v>10</v>
      </c>
      <c r="BN114" s="14">
        <v>0</v>
      </c>
      <c r="BO114" s="16">
        <v>0</v>
      </c>
      <c r="BP114" s="18">
        <v>10</v>
      </c>
      <c r="BQ114" s="16">
        <v>0</v>
      </c>
      <c r="BR114" s="14">
        <v>10</v>
      </c>
      <c r="BS114" s="14">
        <v>0</v>
      </c>
      <c r="BT114" s="16">
        <v>0</v>
      </c>
      <c r="BU114" s="18">
        <v>10</v>
      </c>
      <c r="BV114" s="16">
        <v>0</v>
      </c>
    </row>
    <row r="115" spans="1:74" s="8" customFormat="1" ht="66" outlineLevel="2" x14ac:dyDescent="0.25">
      <c r="A115" s="20" t="s">
        <v>88</v>
      </c>
      <c r="B115" s="10" t="s">
        <v>214</v>
      </c>
      <c r="C115" s="65" t="s">
        <v>188</v>
      </c>
      <c r="D115" s="65" t="s">
        <v>190</v>
      </c>
      <c r="E115" s="15">
        <f t="shared" si="125"/>
        <v>120</v>
      </c>
      <c r="F115" s="17">
        <f t="shared" si="200"/>
        <v>0</v>
      </c>
      <c r="G115" s="17">
        <f t="shared" si="201"/>
        <v>0</v>
      </c>
      <c r="H115" s="17">
        <f t="shared" si="198"/>
        <v>120</v>
      </c>
      <c r="I115" s="17">
        <f t="shared" si="202"/>
        <v>0</v>
      </c>
      <c r="J115" s="15">
        <v>10</v>
      </c>
      <c r="K115" s="17">
        <v>0</v>
      </c>
      <c r="L115" s="16">
        <v>0</v>
      </c>
      <c r="M115" s="18">
        <v>10</v>
      </c>
      <c r="N115" s="16">
        <v>0</v>
      </c>
      <c r="O115" s="14">
        <v>10</v>
      </c>
      <c r="P115" s="18">
        <v>0</v>
      </c>
      <c r="Q115" s="16">
        <v>0</v>
      </c>
      <c r="R115" s="18">
        <v>10</v>
      </c>
      <c r="S115" s="16">
        <v>0</v>
      </c>
      <c r="T115" s="14">
        <v>10</v>
      </c>
      <c r="U115" s="18">
        <v>0</v>
      </c>
      <c r="V115" s="16">
        <v>0</v>
      </c>
      <c r="W115" s="18">
        <v>10</v>
      </c>
      <c r="X115" s="16">
        <v>0</v>
      </c>
      <c r="Y115" s="14">
        <v>10</v>
      </c>
      <c r="Z115" s="17">
        <v>0</v>
      </c>
      <c r="AA115" s="16">
        <v>0</v>
      </c>
      <c r="AB115" s="18">
        <v>10</v>
      </c>
      <c r="AC115" s="16">
        <v>0</v>
      </c>
      <c r="AD115" s="14">
        <v>10</v>
      </c>
      <c r="AE115" s="14">
        <v>0</v>
      </c>
      <c r="AF115" s="16">
        <v>0</v>
      </c>
      <c r="AG115" s="18">
        <v>10</v>
      </c>
      <c r="AH115" s="16">
        <v>0</v>
      </c>
      <c r="AI115" s="56"/>
      <c r="AJ115" s="57"/>
      <c r="AK115" s="57"/>
      <c r="AL115" s="57"/>
      <c r="AM115" s="54"/>
      <c r="AN115" s="14">
        <v>10</v>
      </c>
      <c r="AO115" s="14">
        <v>0</v>
      </c>
      <c r="AP115" s="16">
        <v>0</v>
      </c>
      <c r="AQ115" s="18">
        <v>10</v>
      </c>
      <c r="AR115" s="16">
        <v>0</v>
      </c>
      <c r="AS115" s="14">
        <v>10</v>
      </c>
      <c r="AT115" s="14">
        <v>0</v>
      </c>
      <c r="AU115" s="16">
        <v>0</v>
      </c>
      <c r="AV115" s="18">
        <v>10</v>
      </c>
      <c r="AW115" s="16">
        <v>0</v>
      </c>
      <c r="AX115" s="14">
        <v>10</v>
      </c>
      <c r="AY115" s="14">
        <v>0</v>
      </c>
      <c r="AZ115" s="16">
        <v>0</v>
      </c>
      <c r="BA115" s="18">
        <v>10</v>
      </c>
      <c r="BB115" s="16">
        <v>0</v>
      </c>
      <c r="BC115" s="14">
        <v>10</v>
      </c>
      <c r="BD115" s="14">
        <v>0</v>
      </c>
      <c r="BE115" s="16">
        <v>0</v>
      </c>
      <c r="BF115" s="18">
        <v>10</v>
      </c>
      <c r="BG115" s="16">
        <v>0</v>
      </c>
      <c r="BH115" s="14">
        <v>10</v>
      </c>
      <c r="BI115" s="14">
        <v>0</v>
      </c>
      <c r="BJ115" s="16">
        <v>0</v>
      </c>
      <c r="BK115" s="18">
        <v>10</v>
      </c>
      <c r="BL115" s="16">
        <v>0</v>
      </c>
      <c r="BM115" s="14">
        <v>10</v>
      </c>
      <c r="BN115" s="14">
        <v>0</v>
      </c>
      <c r="BO115" s="16">
        <v>0</v>
      </c>
      <c r="BP115" s="18">
        <v>10</v>
      </c>
      <c r="BQ115" s="16">
        <v>0</v>
      </c>
      <c r="BR115" s="14">
        <v>10</v>
      </c>
      <c r="BS115" s="14">
        <v>0</v>
      </c>
      <c r="BT115" s="16">
        <v>0</v>
      </c>
      <c r="BU115" s="18">
        <v>10</v>
      </c>
      <c r="BV115" s="16">
        <v>0</v>
      </c>
    </row>
    <row r="116" spans="1:74" s="8" customFormat="1" ht="66" outlineLevel="2" x14ac:dyDescent="0.25">
      <c r="A116" s="20" t="s">
        <v>89</v>
      </c>
      <c r="B116" s="10" t="s">
        <v>215</v>
      </c>
      <c r="C116" s="65" t="s">
        <v>188</v>
      </c>
      <c r="D116" s="65" t="s">
        <v>190</v>
      </c>
      <c r="E116" s="15">
        <f t="shared" si="125"/>
        <v>120</v>
      </c>
      <c r="F116" s="17">
        <f t="shared" si="200"/>
        <v>0</v>
      </c>
      <c r="G116" s="17">
        <f t="shared" si="201"/>
        <v>0</v>
      </c>
      <c r="H116" s="17">
        <f t="shared" si="198"/>
        <v>120</v>
      </c>
      <c r="I116" s="17">
        <f t="shared" si="202"/>
        <v>0</v>
      </c>
      <c r="J116" s="15">
        <v>10</v>
      </c>
      <c r="K116" s="17">
        <v>0</v>
      </c>
      <c r="L116" s="16">
        <v>0</v>
      </c>
      <c r="M116" s="18">
        <v>10</v>
      </c>
      <c r="N116" s="16">
        <v>0</v>
      </c>
      <c r="O116" s="14">
        <v>10</v>
      </c>
      <c r="P116" s="18">
        <v>0</v>
      </c>
      <c r="Q116" s="16">
        <v>0</v>
      </c>
      <c r="R116" s="18">
        <v>10</v>
      </c>
      <c r="S116" s="16">
        <v>0</v>
      </c>
      <c r="T116" s="14">
        <v>10</v>
      </c>
      <c r="U116" s="18">
        <v>0</v>
      </c>
      <c r="V116" s="16">
        <v>0</v>
      </c>
      <c r="W116" s="18">
        <v>10</v>
      </c>
      <c r="X116" s="16">
        <v>0</v>
      </c>
      <c r="Y116" s="14">
        <v>10</v>
      </c>
      <c r="Z116" s="17">
        <v>0</v>
      </c>
      <c r="AA116" s="16">
        <v>0</v>
      </c>
      <c r="AB116" s="18">
        <v>10</v>
      </c>
      <c r="AC116" s="16">
        <v>0</v>
      </c>
      <c r="AD116" s="14">
        <v>10</v>
      </c>
      <c r="AE116" s="14">
        <v>0</v>
      </c>
      <c r="AF116" s="16">
        <v>0</v>
      </c>
      <c r="AG116" s="18">
        <v>10</v>
      </c>
      <c r="AH116" s="16">
        <v>0</v>
      </c>
      <c r="AI116" s="56"/>
      <c r="AJ116" s="57"/>
      <c r="AK116" s="57"/>
      <c r="AL116" s="57"/>
      <c r="AM116" s="54"/>
      <c r="AN116" s="14">
        <v>10</v>
      </c>
      <c r="AO116" s="14">
        <v>0</v>
      </c>
      <c r="AP116" s="16">
        <v>0</v>
      </c>
      <c r="AQ116" s="18">
        <v>10</v>
      </c>
      <c r="AR116" s="16">
        <v>0</v>
      </c>
      <c r="AS116" s="14">
        <v>10</v>
      </c>
      <c r="AT116" s="14">
        <v>0</v>
      </c>
      <c r="AU116" s="16">
        <v>0</v>
      </c>
      <c r="AV116" s="18">
        <v>10</v>
      </c>
      <c r="AW116" s="16">
        <v>0</v>
      </c>
      <c r="AX116" s="14">
        <v>10</v>
      </c>
      <c r="AY116" s="14">
        <v>0</v>
      </c>
      <c r="AZ116" s="16">
        <v>0</v>
      </c>
      <c r="BA116" s="18">
        <v>10</v>
      </c>
      <c r="BB116" s="16">
        <v>0</v>
      </c>
      <c r="BC116" s="14">
        <v>10</v>
      </c>
      <c r="BD116" s="14">
        <v>0</v>
      </c>
      <c r="BE116" s="16">
        <v>0</v>
      </c>
      <c r="BF116" s="18">
        <v>10</v>
      </c>
      <c r="BG116" s="16">
        <v>0</v>
      </c>
      <c r="BH116" s="14">
        <v>10</v>
      </c>
      <c r="BI116" s="14">
        <v>0</v>
      </c>
      <c r="BJ116" s="16">
        <v>0</v>
      </c>
      <c r="BK116" s="18">
        <v>10</v>
      </c>
      <c r="BL116" s="16">
        <v>0</v>
      </c>
      <c r="BM116" s="14">
        <v>10</v>
      </c>
      <c r="BN116" s="14">
        <v>0</v>
      </c>
      <c r="BO116" s="16">
        <v>0</v>
      </c>
      <c r="BP116" s="18">
        <v>10</v>
      </c>
      <c r="BQ116" s="16">
        <v>0</v>
      </c>
      <c r="BR116" s="14">
        <v>10</v>
      </c>
      <c r="BS116" s="14">
        <v>0</v>
      </c>
      <c r="BT116" s="16">
        <v>0</v>
      </c>
      <c r="BU116" s="18">
        <v>10</v>
      </c>
      <c r="BV116" s="16">
        <v>0</v>
      </c>
    </row>
    <row r="117" spans="1:74" s="8" customFormat="1" ht="66" outlineLevel="2" x14ac:dyDescent="0.25">
      <c r="A117" s="20" t="s">
        <v>90</v>
      </c>
      <c r="B117" s="10" t="s">
        <v>216</v>
      </c>
      <c r="C117" s="65" t="s">
        <v>188</v>
      </c>
      <c r="D117" s="65" t="s">
        <v>190</v>
      </c>
      <c r="E117" s="15">
        <f t="shared" si="125"/>
        <v>120</v>
      </c>
      <c r="F117" s="17">
        <f t="shared" si="200"/>
        <v>0</v>
      </c>
      <c r="G117" s="17">
        <f t="shared" si="201"/>
        <v>0</v>
      </c>
      <c r="H117" s="17">
        <f t="shared" si="198"/>
        <v>120</v>
      </c>
      <c r="I117" s="17">
        <f t="shared" si="202"/>
        <v>0</v>
      </c>
      <c r="J117" s="15">
        <v>10</v>
      </c>
      <c r="K117" s="17">
        <v>0</v>
      </c>
      <c r="L117" s="16">
        <v>0</v>
      </c>
      <c r="M117" s="18">
        <v>10</v>
      </c>
      <c r="N117" s="16">
        <v>0</v>
      </c>
      <c r="O117" s="14">
        <v>10</v>
      </c>
      <c r="P117" s="18">
        <v>0</v>
      </c>
      <c r="Q117" s="16">
        <v>0</v>
      </c>
      <c r="R117" s="18">
        <v>10</v>
      </c>
      <c r="S117" s="16">
        <v>0</v>
      </c>
      <c r="T117" s="14">
        <v>10</v>
      </c>
      <c r="U117" s="18">
        <v>0</v>
      </c>
      <c r="V117" s="16">
        <v>0</v>
      </c>
      <c r="W117" s="18">
        <v>10</v>
      </c>
      <c r="X117" s="16">
        <v>0</v>
      </c>
      <c r="Y117" s="14">
        <v>10</v>
      </c>
      <c r="Z117" s="17">
        <v>0</v>
      </c>
      <c r="AA117" s="16">
        <v>0</v>
      </c>
      <c r="AB117" s="18">
        <v>10</v>
      </c>
      <c r="AC117" s="16">
        <v>0</v>
      </c>
      <c r="AD117" s="14">
        <v>10</v>
      </c>
      <c r="AE117" s="14">
        <v>0</v>
      </c>
      <c r="AF117" s="16">
        <v>0</v>
      </c>
      <c r="AG117" s="18">
        <v>10</v>
      </c>
      <c r="AH117" s="16">
        <v>0</v>
      </c>
      <c r="AI117" s="56"/>
      <c r="AJ117" s="57"/>
      <c r="AK117" s="57"/>
      <c r="AL117" s="57"/>
      <c r="AM117" s="54"/>
      <c r="AN117" s="14">
        <v>10</v>
      </c>
      <c r="AO117" s="14">
        <v>0</v>
      </c>
      <c r="AP117" s="16">
        <v>0</v>
      </c>
      <c r="AQ117" s="18">
        <v>10</v>
      </c>
      <c r="AR117" s="16">
        <v>0</v>
      </c>
      <c r="AS117" s="14">
        <v>10</v>
      </c>
      <c r="AT117" s="14">
        <v>0</v>
      </c>
      <c r="AU117" s="16">
        <v>0</v>
      </c>
      <c r="AV117" s="18">
        <v>10</v>
      </c>
      <c r="AW117" s="16">
        <v>0</v>
      </c>
      <c r="AX117" s="14">
        <v>10</v>
      </c>
      <c r="AY117" s="14">
        <v>0</v>
      </c>
      <c r="AZ117" s="16">
        <v>0</v>
      </c>
      <c r="BA117" s="18">
        <v>10</v>
      </c>
      <c r="BB117" s="16">
        <v>0</v>
      </c>
      <c r="BC117" s="14">
        <v>10</v>
      </c>
      <c r="BD117" s="14">
        <v>0</v>
      </c>
      <c r="BE117" s="16">
        <v>0</v>
      </c>
      <c r="BF117" s="18">
        <v>10</v>
      </c>
      <c r="BG117" s="16">
        <v>0</v>
      </c>
      <c r="BH117" s="14">
        <v>10</v>
      </c>
      <c r="BI117" s="14">
        <v>0</v>
      </c>
      <c r="BJ117" s="16">
        <v>0</v>
      </c>
      <c r="BK117" s="18">
        <v>10</v>
      </c>
      <c r="BL117" s="16">
        <v>0</v>
      </c>
      <c r="BM117" s="14">
        <v>10</v>
      </c>
      <c r="BN117" s="14">
        <v>0</v>
      </c>
      <c r="BO117" s="16">
        <v>0</v>
      </c>
      <c r="BP117" s="18">
        <v>10</v>
      </c>
      <c r="BQ117" s="16">
        <v>0</v>
      </c>
      <c r="BR117" s="14">
        <v>10</v>
      </c>
      <c r="BS117" s="14">
        <v>0</v>
      </c>
      <c r="BT117" s="16">
        <v>0</v>
      </c>
      <c r="BU117" s="18">
        <v>10</v>
      </c>
      <c r="BV117" s="16">
        <v>0</v>
      </c>
    </row>
    <row r="118" spans="1:74" s="8" customFormat="1" ht="49.5" outlineLevel="2" x14ac:dyDescent="0.25">
      <c r="A118" s="20" t="s">
        <v>91</v>
      </c>
      <c r="B118" s="10" t="s">
        <v>53</v>
      </c>
      <c r="C118" s="65" t="s">
        <v>188</v>
      </c>
      <c r="D118" s="65" t="s">
        <v>19</v>
      </c>
      <c r="E118" s="15">
        <f t="shared" si="125"/>
        <v>120</v>
      </c>
      <c r="F118" s="17">
        <f t="shared" si="200"/>
        <v>0</v>
      </c>
      <c r="G118" s="17">
        <f t="shared" si="201"/>
        <v>0</v>
      </c>
      <c r="H118" s="17">
        <f t="shared" si="198"/>
        <v>120</v>
      </c>
      <c r="I118" s="17">
        <f t="shared" si="202"/>
        <v>0</v>
      </c>
      <c r="J118" s="15">
        <v>10</v>
      </c>
      <c r="K118" s="17">
        <v>0</v>
      </c>
      <c r="L118" s="16">
        <v>0</v>
      </c>
      <c r="M118" s="18">
        <v>10</v>
      </c>
      <c r="N118" s="16">
        <v>0</v>
      </c>
      <c r="O118" s="14">
        <v>10</v>
      </c>
      <c r="P118" s="18">
        <v>0</v>
      </c>
      <c r="Q118" s="16">
        <v>0</v>
      </c>
      <c r="R118" s="18">
        <v>10</v>
      </c>
      <c r="S118" s="16">
        <v>0</v>
      </c>
      <c r="T118" s="14">
        <v>10</v>
      </c>
      <c r="U118" s="18">
        <v>0</v>
      </c>
      <c r="V118" s="16">
        <v>0</v>
      </c>
      <c r="W118" s="18">
        <v>10</v>
      </c>
      <c r="X118" s="16">
        <v>0</v>
      </c>
      <c r="Y118" s="14">
        <v>10</v>
      </c>
      <c r="Z118" s="17">
        <v>0</v>
      </c>
      <c r="AA118" s="16">
        <v>0</v>
      </c>
      <c r="AB118" s="18">
        <v>10</v>
      </c>
      <c r="AC118" s="16">
        <v>0</v>
      </c>
      <c r="AD118" s="14">
        <v>10</v>
      </c>
      <c r="AE118" s="14">
        <v>0</v>
      </c>
      <c r="AF118" s="16">
        <v>0</v>
      </c>
      <c r="AG118" s="18">
        <v>10</v>
      </c>
      <c r="AH118" s="16">
        <v>0</v>
      </c>
      <c r="AI118" s="56"/>
      <c r="AJ118" s="57"/>
      <c r="AK118" s="57"/>
      <c r="AL118" s="57"/>
      <c r="AM118" s="54"/>
      <c r="AN118" s="14">
        <v>10</v>
      </c>
      <c r="AO118" s="14">
        <v>0</v>
      </c>
      <c r="AP118" s="16">
        <v>0</v>
      </c>
      <c r="AQ118" s="18">
        <v>10</v>
      </c>
      <c r="AR118" s="16">
        <v>0</v>
      </c>
      <c r="AS118" s="14">
        <v>10</v>
      </c>
      <c r="AT118" s="14">
        <v>0</v>
      </c>
      <c r="AU118" s="16">
        <v>0</v>
      </c>
      <c r="AV118" s="18">
        <v>10</v>
      </c>
      <c r="AW118" s="16">
        <v>0</v>
      </c>
      <c r="AX118" s="14">
        <v>10</v>
      </c>
      <c r="AY118" s="14">
        <v>0</v>
      </c>
      <c r="AZ118" s="16">
        <v>0</v>
      </c>
      <c r="BA118" s="18">
        <v>10</v>
      </c>
      <c r="BB118" s="16">
        <v>0</v>
      </c>
      <c r="BC118" s="14">
        <v>10</v>
      </c>
      <c r="BD118" s="14">
        <v>0</v>
      </c>
      <c r="BE118" s="16">
        <v>0</v>
      </c>
      <c r="BF118" s="18">
        <v>10</v>
      </c>
      <c r="BG118" s="16">
        <v>0</v>
      </c>
      <c r="BH118" s="14">
        <v>10</v>
      </c>
      <c r="BI118" s="14">
        <v>0</v>
      </c>
      <c r="BJ118" s="16">
        <v>0</v>
      </c>
      <c r="BK118" s="18">
        <v>10</v>
      </c>
      <c r="BL118" s="16">
        <v>0</v>
      </c>
      <c r="BM118" s="14">
        <v>10</v>
      </c>
      <c r="BN118" s="14">
        <v>0</v>
      </c>
      <c r="BO118" s="16">
        <v>0</v>
      </c>
      <c r="BP118" s="18">
        <v>10</v>
      </c>
      <c r="BQ118" s="16">
        <v>0</v>
      </c>
      <c r="BR118" s="14">
        <v>10</v>
      </c>
      <c r="BS118" s="14">
        <v>0</v>
      </c>
      <c r="BT118" s="16">
        <v>0</v>
      </c>
      <c r="BU118" s="18">
        <v>10</v>
      </c>
      <c r="BV118" s="16">
        <v>0</v>
      </c>
    </row>
    <row r="119" spans="1:74" s="8" customFormat="1" ht="66" outlineLevel="2" x14ac:dyDescent="0.25">
      <c r="A119" s="20" t="s">
        <v>92</v>
      </c>
      <c r="B119" s="10" t="s">
        <v>217</v>
      </c>
      <c r="C119" s="65" t="s">
        <v>188</v>
      </c>
      <c r="D119" s="65" t="s">
        <v>190</v>
      </c>
      <c r="E119" s="15">
        <f t="shared" ref="E119:E120" si="203">F119+G119+H119+I119</f>
        <v>120</v>
      </c>
      <c r="F119" s="17">
        <f t="shared" si="200"/>
        <v>0</v>
      </c>
      <c r="G119" s="17">
        <f t="shared" si="201"/>
        <v>0</v>
      </c>
      <c r="H119" s="17">
        <f t="shared" si="198"/>
        <v>120</v>
      </c>
      <c r="I119" s="17">
        <f t="shared" si="202"/>
        <v>0</v>
      </c>
      <c r="J119" s="15">
        <v>10</v>
      </c>
      <c r="K119" s="17">
        <v>0</v>
      </c>
      <c r="L119" s="16">
        <v>0</v>
      </c>
      <c r="M119" s="18">
        <v>10</v>
      </c>
      <c r="N119" s="16">
        <v>0</v>
      </c>
      <c r="O119" s="14">
        <v>10</v>
      </c>
      <c r="P119" s="18">
        <v>0</v>
      </c>
      <c r="Q119" s="16">
        <v>0</v>
      </c>
      <c r="R119" s="18">
        <v>10</v>
      </c>
      <c r="S119" s="16">
        <v>0</v>
      </c>
      <c r="T119" s="14">
        <v>10</v>
      </c>
      <c r="U119" s="18">
        <v>0</v>
      </c>
      <c r="V119" s="16">
        <v>0</v>
      </c>
      <c r="W119" s="18">
        <v>10</v>
      </c>
      <c r="X119" s="16">
        <v>0</v>
      </c>
      <c r="Y119" s="14">
        <v>10</v>
      </c>
      <c r="Z119" s="17">
        <v>0</v>
      </c>
      <c r="AA119" s="16">
        <v>0</v>
      </c>
      <c r="AB119" s="18">
        <v>10</v>
      </c>
      <c r="AC119" s="16">
        <v>0</v>
      </c>
      <c r="AD119" s="14">
        <v>10</v>
      </c>
      <c r="AE119" s="14">
        <v>0</v>
      </c>
      <c r="AF119" s="16">
        <v>0</v>
      </c>
      <c r="AG119" s="18">
        <v>10</v>
      </c>
      <c r="AH119" s="16">
        <v>0</v>
      </c>
      <c r="AI119" s="56"/>
      <c r="AJ119" s="57"/>
      <c r="AK119" s="57"/>
      <c r="AL119" s="57"/>
      <c r="AM119" s="54"/>
      <c r="AN119" s="14">
        <v>10</v>
      </c>
      <c r="AO119" s="14">
        <v>0</v>
      </c>
      <c r="AP119" s="16">
        <v>0</v>
      </c>
      <c r="AQ119" s="18">
        <v>10</v>
      </c>
      <c r="AR119" s="16">
        <v>0</v>
      </c>
      <c r="AS119" s="14">
        <v>10</v>
      </c>
      <c r="AT119" s="14">
        <v>0</v>
      </c>
      <c r="AU119" s="16">
        <v>0</v>
      </c>
      <c r="AV119" s="18">
        <v>10</v>
      </c>
      <c r="AW119" s="16">
        <v>0</v>
      </c>
      <c r="AX119" s="14">
        <v>10</v>
      </c>
      <c r="AY119" s="14">
        <v>0</v>
      </c>
      <c r="AZ119" s="16">
        <v>0</v>
      </c>
      <c r="BA119" s="18">
        <v>10</v>
      </c>
      <c r="BB119" s="16">
        <v>0</v>
      </c>
      <c r="BC119" s="14">
        <v>10</v>
      </c>
      <c r="BD119" s="14">
        <v>0</v>
      </c>
      <c r="BE119" s="16">
        <v>0</v>
      </c>
      <c r="BF119" s="18">
        <v>10</v>
      </c>
      <c r="BG119" s="16">
        <v>0</v>
      </c>
      <c r="BH119" s="14">
        <v>10</v>
      </c>
      <c r="BI119" s="14">
        <v>0</v>
      </c>
      <c r="BJ119" s="16">
        <v>0</v>
      </c>
      <c r="BK119" s="18">
        <v>10</v>
      </c>
      <c r="BL119" s="16">
        <v>0</v>
      </c>
      <c r="BM119" s="14">
        <v>10</v>
      </c>
      <c r="BN119" s="14">
        <v>0</v>
      </c>
      <c r="BO119" s="16">
        <v>0</v>
      </c>
      <c r="BP119" s="18">
        <v>10</v>
      </c>
      <c r="BQ119" s="16">
        <v>0</v>
      </c>
      <c r="BR119" s="14">
        <v>10</v>
      </c>
      <c r="BS119" s="14">
        <v>0</v>
      </c>
      <c r="BT119" s="16">
        <v>0</v>
      </c>
      <c r="BU119" s="18">
        <v>10</v>
      </c>
      <c r="BV119" s="16">
        <v>0</v>
      </c>
    </row>
    <row r="120" spans="1:74" s="8" customFormat="1" ht="66" outlineLevel="2" x14ac:dyDescent="0.25">
      <c r="A120" s="20" t="s">
        <v>166</v>
      </c>
      <c r="B120" s="10" t="s">
        <v>199</v>
      </c>
      <c r="C120" s="65" t="s">
        <v>188</v>
      </c>
      <c r="D120" s="65" t="s">
        <v>190</v>
      </c>
      <c r="E120" s="15">
        <f t="shared" si="203"/>
        <v>110</v>
      </c>
      <c r="F120" s="17">
        <v>0</v>
      </c>
      <c r="G120" s="17">
        <v>0</v>
      </c>
      <c r="H120" s="17">
        <f>M120+R120+W120+AB120+AG120+AQ120+AV120+BA120+BF120+BK120+BP120+BU120</f>
        <v>110</v>
      </c>
      <c r="I120" s="17">
        <v>0</v>
      </c>
      <c r="J120" s="15">
        <v>0</v>
      </c>
      <c r="K120" s="17">
        <v>0</v>
      </c>
      <c r="L120" s="16">
        <v>0</v>
      </c>
      <c r="M120" s="18">
        <v>0</v>
      </c>
      <c r="N120" s="16">
        <v>0</v>
      </c>
      <c r="O120" s="15">
        <v>10</v>
      </c>
      <c r="P120" s="17">
        <v>0</v>
      </c>
      <c r="Q120" s="16">
        <v>0</v>
      </c>
      <c r="R120" s="18">
        <v>10</v>
      </c>
      <c r="S120" s="16">
        <v>0</v>
      </c>
      <c r="T120" s="15">
        <v>10</v>
      </c>
      <c r="U120" s="17">
        <v>0</v>
      </c>
      <c r="V120" s="16">
        <v>0</v>
      </c>
      <c r="W120" s="18">
        <v>10</v>
      </c>
      <c r="X120" s="16">
        <v>0</v>
      </c>
      <c r="Y120" s="15">
        <v>10</v>
      </c>
      <c r="Z120" s="17">
        <v>0</v>
      </c>
      <c r="AA120" s="16">
        <v>0</v>
      </c>
      <c r="AB120" s="18">
        <v>10</v>
      </c>
      <c r="AC120" s="16">
        <v>0</v>
      </c>
      <c r="AD120" s="15">
        <v>10</v>
      </c>
      <c r="AE120" s="17">
        <v>0</v>
      </c>
      <c r="AF120" s="16">
        <v>0</v>
      </c>
      <c r="AG120" s="18">
        <v>10</v>
      </c>
      <c r="AH120" s="16">
        <v>0</v>
      </c>
      <c r="AI120" s="56"/>
      <c r="AJ120" s="57"/>
      <c r="AK120" s="57"/>
      <c r="AL120" s="57"/>
      <c r="AM120" s="54"/>
      <c r="AN120" s="15">
        <v>10</v>
      </c>
      <c r="AO120" s="17">
        <v>0</v>
      </c>
      <c r="AP120" s="16">
        <v>0</v>
      </c>
      <c r="AQ120" s="18">
        <v>10</v>
      </c>
      <c r="AR120" s="16">
        <v>0</v>
      </c>
      <c r="AS120" s="15">
        <v>10</v>
      </c>
      <c r="AT120" s="17">
        <v>0</v>
      </c>
      <c r="AU120" s="16">
        <v>0</v>
      </c>
      <c r="AV120" s="18">
        <v>10</v>
      </c>
      <c r="AW120" s="16">
        <v>0</v>
      </c>
      <c r="AX120" s="15">
        <v>10</v>
      </c>
      <c r="AY120" s="17">
        <v>0</v>
      </c>
      <c r="AZ120" s="16">
        <v>0</v>
      </c>
      <c r="BA120" s="18">
        <v>10</v>
      </c>
      <c r="BB120" s="16">
        <v>0</v>
      </c>
      <c r="BC120" s="15">
        <v>10</v>
      </c>
      <c r="BD120" s="17">
        <v>0</v>
      </c>
      <c r="BE120" s="16">
        <v>0</v>
      </c>
      <c r="BF120" s="18">
        <v>10</v>
      </c>
      <c r="BG120" s="16">
        <v>0</v>
      </c>
      <c r="BH120" s="15">
        <v>10</v>
      </c>
      <c r="BI120" s="17">
        <v>0</v>
      </c>
      <c r="BJ120" s="16">
        <v>0</v>
      </c>
      <c r="BK120" s="18">
        <v>10</v>
      </c>
      <c r="BL120" s="16">
        <v>0</v>
      </c>
      <c r="BM120" s="15">
        <v>10</v>
      </c>
      <c r="BN120" s="17">
        <v>0</v>
      </c>
      <c r="BO120" s="16">
        <v>0</v>
      </c>
      <c r="BP120" s="18">
        <v>10</v>
      </c>
      <c r="BQ120" s="16">
        <v>0</v>
      </c>
      <c r="BR120" s="15">
        <v>10</v>
      </c>
      <c r="BS120" s="17">
        <v>0</v>
      </c>
      <c r="BT120" s="16">
        <v>0</v>
      </c>
      <c r="BU120" s="18">
        <v>10</v>
      </c>
      <c r="BV120" s="16">
        <v>0</v>
      </c>
    </row>
    <row r="121" spans="1:74" s="27" customFormat="1" ht="16.5" outlineLevel="2" x14ac:dyDescent="0.25">
      <c r="A121" s="33" t="s">
        <v>130</v>
      </c>
      <c r="B121" s="102" t="s">
        <v>131</v>
      </c>
      <c r="C121" s="103"/>
      <c r="D121" s="104"/>
      <c r="E121" s="26">
        <f>SUM(E122:E125)</f>
        <v>2737.7999999999997</v>
      </c>
      <c r="F121" s="26">
        <f t="shared" ref="F121:BQ121" si="204">SUM(F122:F125)</f>
        <v>0</v>
      </c>
      <c r="G121" s="26">
        <f t="shared" si="204"/>
        <v>0</v>
      </c>
      <c r="H121" s="26">
        <f t="shared" si="204"/>
        <v>2737.7999999999997</v>
      </c>
      <c r="I121" s="26">
        <f t="shared" si="204"/>
        <v>0</v>
      </c>
      <c r="J121" s="26">
        <f t="shared" si="204"/>
        <v>191.1</v>
      </c>
      <c r="K121" s="26">
        <f t="shared" si="204"/>
        <v>0</v>
      </c>
      <c r="L121" s="26">
        <f t="shared" si="204"/>
        <v>0</v>
      </c>
      <c r="M121" s="26">
        <f t="shared" si="204"/>
        <v>191.1</v>
      </c>
      <c r="N121" s="26">
        <f t="shared" si="204"/>
        <v>0</v>
      </c>
      <c r="O121" s="26">
        <f t="shared" si="204"/>
        <v>1921.6</v>
      </c>
      <c r="P121" s="26">
        <f t="shared" si="204"/>
        <v>0</v>
      </c>
      <c r="Q121" s="26">
        <f t="shared" si="204"/>
        <v>0</v>
      </c>
      <c r="R121" s="26">
        <f t="shared" si="204"/>
        <v>1921.6</v>
      </c>
      <c r="S121" s="26">
        <f t="shared" si="204"/>
        <v>0</v>
      </c>
      <c r="T121" s="26">
        <f t="shared" si="204"/>
        <v>625.1</v>
      </c>
      <c r="U121" s="26">
        <f t="shared" si="204"/>
        <v>0</v>
      </c>
      <c r="V121" s="26">
        <f t="shared" si="204"/>
        <v>0</v>
      </c>
      <c r="W121" s="26">
        <f t="shared" si="204"/>
        <v>625.1</v>
      </c>
      <c r="X121" s="26">
        <f t="shared" si="204"/>
        <v>0</v>
      </c>
      <c r="Y121" s="26">
        <f t="shared" si="204"/>
        <v>0</v>
      </c>
      <c r="Z121" s="26">
        <f t="shared" si="204"/>
        <v>0</v>
      </c>
      <c r="AA121" s="26">
        <f t="shared" si="204"/>
        <v>0</v>
      </c>
      <c r="AB121" s="26">
        <f t="shared" si="204"/>
        <v>0</v>
      </c>
      <c r="AC121" s="26">
        <f t="shared" si="204"/>
        <v>0</v>
      </c>
      <c r="AD121" s="26">
        <f t="shared" si="204"/>
        <v>0</v>
      </c>
      <c r="AE121" s="26">
        <f t="shared" si="204"/>
        <v>0</v>
      </c>
      <c r="AF121" s="26">
        <f t="shared" si="204"/>
        <v>0</v>
      </c>
      <c r="AG121" s="26">
        <f t="shared" si="204"/>
        <v>0</v>
      </c>
      <c r="AH121" s="26">
        <f t="shared" si="204"/>
        <v>0</v>
      </c>
      <c r="AI121" s="26">
        <f t="shared" si="204"/>
        <v>244.9</v>
      </c>
      <c r="AJ121" s="26">
        <f t="shared" si="204"/>
        <v>0</v>
      </c>
      <c r="AK121" s="26">
        <f t="shared" si="204"/>
        <v>0</v>
      </c>
      <c r="AL121" s="26">
        <f t="shared" si="204"/>
        <v>244.9</v>
      </c>
      <c r="AM121" s="26">
        <f t="shared" si="204"/>
        <v>0</v>
      </c>
      <c r="AN121" s="26">
        <f t="shared" si="204"/>
        <v>0</v>
      </c>
      <c r="AO121" s="26">
        <f t="shared" si="204"/>
        <v>0</v>
      </c>
      <c r="AP121" s="26">
        <f t="shared" si="204"/>
        <v>0</v>
      </c>
      <c r="AQ121" s="26">
        <f t="shared" si="204"/>
        <v>0</v>
      </c>
      <c r="AR121" s="26">
        <f t="shared" si="204"/>
        <v>0</v>
      </c>
      <c r="AS121" s="26">
        <f t="shared" si="204"/>
        <v>0</v>
      </c>
      <c r="AT121" s="26">
        <f t="shared" si="204"/>
        <v>0</v>
      </c>
      <c r="AU121" s="26">
        <f t="shared" si="204"/>
        <v>0</v>
      </c>
      <c r="AV121" s="26">
        <f t="shared" si="204"/>
        <v>0</v>
      </c>
      <c r="AW121" s="26">
        <f t="shared" si="204"/>
        <v>0</v>
      </c>
      <c r="AX121" s="26">
        <f t="shared" si="204"/>
        <v>0</v>
      </c>
      <c r="AY121" s="26">
        <f t="shared" si="204"/>
        <v>0</v>
      </c>
      <c r="AZ121" s="26">
        <f t="shared" si="204"/>
        <v>0</v>
      </c>
      <c r="BA121" s="26">
        <f t="shared" si="204"/>
        <v>0</v>
      </c>
      <c r="BB121" s="26">
        <f t="shared" si="204"/>
        <v>0</v>
      </c>
      <c r="BC121" s="26">
        <f t="shared" si="204"/>
        <v>0</v>
      </c>
      <c r="BD121" s="26">
        <f t="shared" si="204"/>
        <v>0</v>
      </c>
      <c r="BE121" s="26">
        <f t="shared" si="204"/>
        <v>0</v>
      </c>
      <c r="BF121" s="26">
        <f t="shared" si="204"/>
        <v>0</v>
      </c>
      <c r="BG121" s="26">
        <f t="shared" si="204"/>
        <v>0</v>
      </c>
      <c r="BH121" s="26">
        <f t="shared" si="204"/>
        <v>0</v>
      </c>
      <c r="BI121" s="26">
        <f t="shared" si="204"/>
        <v>0</v>
      </c>
      <c r="BJ121" s="26">
        <f t="shared" si="204"/>
        <v>0</v>
      </c>
      <c r="BK121" s="26">
        <f t="shared" si="204"/>
        <v>0</v>
      </c>
      <c r="BL121" s="26">
        <f t="shared" si="204"/>
        <v>0</v>
      </c>
      <c r="BM121" s="26">
        <f t="shared" si="204"/>
        <v>0</v>
      </c>
      <c r="BN121" s="26">
        <f t="shared" si="204"/>
        <v>0</v>
      </c>
      <c r="BO121" s="26">
        <f t="shared" si="204"/>
        <v>0</v>
      </c>
      <c r="BP121" s="26">
        <f t="shared" si="204"/>
        <v>0</v>
      </c>
      <c r="BQ121" s="26">
        <f t="shared" si="204"/>
        <v>0</v>
      </c>
      <c r="BR121" s="26">
        <f t="shared" ref="BR121:BV121" si="205">SUM(BR122:BR125)</f>
        <v>0</v>
      </c>
      <c r="BS121" s="26">
        <f t="shared" si="205"/>
        <v>0</v>
      </c>
      <c r="BT121" s="26">
        <f t="shared" si="205"/>
        <v>0</v>
      </c>
      <c r="BU121" s="26">
        <f t="shared" si="205"/>
        <v>0</v>
      </c>
      <c r="BV121" s="26">
        <f t="shared" si="205"/>
        <v>0</v>
      </c>
    </row>
    <row r="122" spans="1:74" s="8" customFormat="1" ht="71.25" customHeight="1" outlineLevel="2" x14ac:dyDescent="0.25">
      <c r="A122" s="20" t="s">
        <v>132</v>
      </c>
      <c r="B122" s="10" t="s">
        <v>133</v>
      </c>
      <c r="C122" s="65" t="s">
        <v>6</v>
      </c>
      <c r="D122" s="65" t="s">
        <v>19</v>
      </c>
      <c r="E122" s="15">
        <f>G122+H122+I122</f>
        <v>191.1</v>
      </c>
      <c r="F122" s="17">
        <f t="shared" ref="F122" si="206">K122+P122+U122+Z122+AE122+AO122+AT122+AY122+BD122+BI122+BN122+BS122</f>
        <v>0</v>
      </c>
      <c r="G122" s="17">
        <f t="shared" ref="G122" si="207">L122+Q122+V122+AA122+AF122+AP122+AU122+AZ122+BE122+BJ122+BO122+BT122</f>
        <v>0</v>
      </c>
      <c r="H122" s="17">
        <f>M122+R122+W122+AB122+AG122+AQ122+AV122+BA122+BF122+BK122+BP122+BU122</f>
        <v>191.1</v>
      </c>
      <c r="I122" s="17">
        <f t="shared" ref="I122" si="208">N122+S122+X122+AC122+AH122+AR122+AW122+BB122+BG122+BL122+BQ122+BV122</f>
        <v>0</v>
      </c>
      <c r="J122" s="15">
        <v>191.1</v>
      </c>
      <c r="K122" s="17">
        <v>0</v>
      </c>
      <c r="L122" s="16">
        <v>0</v>
      </c>
      <c r="M122" s="18">
        <v>191.1</v>
      </c>
      <c r="N122" s="16">
        <v>0</v>
      </c>
      <c r="O122" s="14">
        <v>0</v>
      </c>
      <c r="P122" s="18">
        <v>0</v>
      </c>
      <c r="Q122" s="16">
        <v>0</v>
      </c>
      <c r="R122" s="18">
        <v>0</v>
      </c>
      <c r="S122" s="16">
        <v>0</v>
      </c>
      <c r="T122" s="14">
        <v>0</v>
      </c>
      <c r="U122" s="18">
        <v>0</v>
      </c>
      <c r="V122" s="16">
        <v>0</v>
      </c>
      <c r="W122" s="18">
        <v>0</v>
      </c>
      <c r="X122" s="16">
        <v>0</v>
      </c>
      <c r="Y122" s="14">
        <v>0</v>
      </c>
      <c r="Z122" s="17">
        <v>0</v>
      </c>
      <c r="AA122" s="16">
        <v>0</v>
      </c>
      <c r="AB122" s="18">
        <v>0</v>
      </c>
      <c r="AC122" s="16">
        <v>0</v>
      </c>
      <c r="AD122" s="14">
        <v>0</v>
      </c>
      <c r="AE122" s="14">
        <v>0</v>
      </c>
      <c r="AF122" s="16">
        <v>0</v>
      </c>
      <c r="AG122" s="18">
        <v>0</v>
      </c>
      <c r="AH122" s="16">
        <v>0</v>
      </c>
      <c r="AI122" s="56">
        <f t="shared" si="185"/>
        <v>244.9</v>
      </c>
      <c r="AJ122" s="57"/>
      <c r="AK122" s="57">
        <v>0</v>
      </c>
      <c r="AL122" s="57">
        <v>244.9</v>
      </c>
      <c r="AM122" s="54">
        <v>0</v>
      </c>
      <c r="AN122" s="14">
        <v>0</v>
      </c>
      <c r="AO122" s="14">
        <v>0</v>
      </c>
      <c r="AP122" s="16">
        <v>0</v>
      </c>
      <c r="AQ122" s="18">
        <v>0</v>
      </c>
      <c r="AR122" s="16">
        <v>0</v>
      </c>
      <c r="AS122" s="14">
        <v>0</v>
      </c>
      <c r="AT122" s="14">
        <v>0</v>
      </c>
      <c r="AU122" s="16">
        <v>0</v>
      </c>
      <c r="AV122" s="18">
        <v>0</v>
      </c>
      <c r="AW122" s="16">
        <v>0</v>
      </c>
      <c r="AX122" s="14">
        <v>0</v>
      </c>
      <c r="AY122" s="14">
        <v>0</v>
      </c>
      <c r="AZ122" s="16">
        <v>0</v>
      </c>
      <c r="BA122" s="18">
        <v>0</v>
      </c>
      <c r="BB122" s="16">
        <v>0</v>
      </c>
      <c r="BC122" s="14">
        <v>0</v>
      </c>
      <c r="BD122" s="14">
        <v>0</v>
      </c>
      <c r="BE122" s="16">
        <v>0</v>
      </c>
      <c r="BF122" s="18">
        <v>0</v>
      </c>
      <c r="BG122" s="16">
        <v>0</v>
      </c>
      <c r="BH122" s="14">
        <v>0</v>
      </c>
      <c r="BI122" s="14">
        <v>0</v>
      </c>
      <c r="BJ122" s="16">
        <v>0</v>
      </c>
      <c r="BK122" s="18">
        <v>0</v>
      </c>
      <c r="BL122" s="16">
        <v>0</v>
      </c>
      <c r="BM122" s="14">
        <v>0</v>
      </c>
      <c r="BN122" s="14">
        <v>0</v>
      </c>
      <c r="BO122" s="16">
        <v>0</v>
      </c>
      <c r="BP122" s="18">
        <v>0</v>
      </c>
      <c r="BQ122" s="16">
        <v>0</v>
      </c>
      <c r="BR122" s="14">
        <v>0</v>
      </c>
      <c r="BS122" s="14">
        <v>0</v>
      </c>
      <c r="BT122" s="16">
        <v>0</v>
      </c>
      <c r="BU122" s="18">
        <v>0</v>
      </c>
      <c r="BV122" s="16">
        <v>0</v>
      </c>
    </row>
    <row r="123" spans="1:74" s="8" customFormat="1" ht="71.25" customHeight="1" outlineLevel="2" x14ac:dyDescent="0.25">
      <c r="A123" s="20" t="s">
        <v>170</v>
      </c>
      <c r="B123" s="10" t="s">
        <v>171</v>
      </c>
      <c r="C123" s="65" t="s">
        <v>6</v>
      </c>
      <c r="D123" s="65" t="s">
        <v>19</v>
      </c>
      <c r="E123" s="15">
        <f t="shared" ref="E123:E126" si="209">G123+H123+I123</f>
        <v>1921.6</v>
      </c>
      <c r="F123" s="17">
        <v>0</v>
      </c>
      <c r="G123" s="17">
        <v>0</v>
      </c>
      <c r="H123" s="17">
        <f t="shared" ref="H123:H126" si="210">M123+R123+W123+AB123+AG123+AQ123+AV123+BA123+BF123+BK123+BP123+BU123</f>
        <v>1921.6</v>
      </c>
      <c r="I123" s="17">
        <v>0</v>
      </c>
      <c r="J123" s="15">
        <v>0</v>
      </c>
      <c r="K123" s="17">
        <v>0</v>
      </c>
      <c r="L123" s="16">
        <v>0</v>
      </c>
      <c r="M123" s="18">
        <v>0</v>
      </c>
      <c r="N123" s="16">
        <v>0</v>
      </c>
      <c r="O123" s="14">
        <v>1921.6</v>
      </c>
      <c r="P123" s="18">
        <v>0</v>
      </c>
      <c r="Q123" s="16">
        <v>0</v>
      </c>
      <c r="R123" s="18">
        <v>1921.6</v>
      </c>
      <c r="S123" s="16">
        <v>0</v>
      </c>
      <c r="T123" s="14">
        <v>0</v>
      </c>
      <c r="U123" s="18">
        <v>0</v>
      </c>
      <c r="V123" s="16">
        <v>0</v>
      </c>
      <c r="W123" s="18">
        <v>0</v>
      </c>
      <c r="X123" s="16">
        <v>0</v>
      </c>
      <c r="Y123" s="14">
        <v>0</v>
      </c>
      <c r="Z123" s="17">
        <v>0</v>
      </c>
      <c r="AA123" s="16">
        <v>0</v>
      </c>
      <c r="AB123" s="18">
        <v>0</v>
      </c>
      <c r="AC123" s="16">
        <v>0</v>
      </c>
      <c r="AD123" s="14">
        <v>0</v>
      </c>
      <c r="AE123" s="14">
        <v>0</v>
      </c>
      <c r="AF123" s="16">
        <v>0</v>
      </c>
      <c r="AG123" s="18">
        <v>0</v>
      </c>
      <c r="AH123" s="16">
        <v>0</v>
      </c>
      <c r="AI123" s="58"/>
      <c r="AJ123" s="59"/>
      <c r="AK123" s="59"/>
      <c r="AL123" s="59"/>
      <c r="AM123" s="19"/>
      <c r="AN123" s="14">
        <v>0</v>
      </c>
      <c r="AO123" s="14">
        <v>0</v>
      </c>
      <c r="AP123" s="16">
        <v>0</v>
      </c>
      <c r="AQ123" s="18">
        <v>0</v>
      </c>
      <c r="AR123" s="16">
        <v>0</v>
      </c>
      <c r="AS123" s="14">
        <v>0</v>
      </c>
      <c r="AT123" s="14">
        <v>0</v>
      </c>
      <c r="AU123" s="16">
        <v>0</v>
      </c>
      <c r="AV123" s="18">
        <v>0</v>
      </c>
      <c r="AW123" s="16">
        <v>0</v>
      </c>
      <c r="AX123" s="14">
        <v>0</v>
      </c>
      <c r="AY123" s="14">
        <v>0</v>
      </c>
      <c r="AZ123" s="16">
        <v>0</v>
      </c>
      <c r="BA123" s="18">
        <v>0</v>
      </c>
      <c r="BB123" s="16">
        <v>0</v>
      </c>
      <c r="BC123" s="14">
        <v>0</v>
      </c>
      <c r="BD123" s="14">
        <v>0</v>
      </c>
      <c r="BE123" s="16">
        <v>0</v>
      </c>
      <c r="BF123" s="18">
        <v>0</v>
      </c>
      <c r="BG123" s="16">
        <v>0</v>
      </c>
      <c r="BH123" s="14">
        <v>0</v>
      </c>
      <c r="BI123" s="14">
        <v>0</v>
      </c>
      <c r="BJ123" s="16">
        <v>0</v>
      </c>
      <c r="BK123" s="18">
        <v>0</v>
      </c>
      <c r="BL123" s="16">
        <v>0</v>
      </c>
      <c r="BM123" s="14">
        <v>0</v>
      </c>
      <c r="BN123" s="14">
        <v>0</v>
      </c>
      <c r="BO123" s="16">
        <v>0</v>
      </c>
      <c r="BP123" s="18">
        <v>0</v>
      </c>
      <c r="BQ123" s="16">
        <v>0</v>
      </c>
      <c r="BR123" s="14">
        <v>0</v>
      </c>
      <c r="BS123" s="14">
        <v>0</v>
      </c>
      <c r="BT123" s="16">
        <v>0</v>
      </c>
      <c r="BU123" s="18">
        <v>0</v>
      </c>
      <c r="BV123" s="16">
        <v>0</v>
      </c>
    </row>
    <row r="124" spans="1:74" s="8" customFormat="1" ht="126" customHeight="1" outlineLevel="2" x14ac:dyDescent="0.25">
      <c r="A124" s="20" t="s">
        <v>179</v>
      </c>
      <c r="B124" s="10" t="s">
        <v>218</v>
      </c>
      <c r="C124" s="65" t="s">
        <v>6</v>
      </c>
      <c r="D124" s="65" t="s">
        <v>19</v>
      </c>
      <c r="E124" s="15">
        <f t="shared" si="209"/>
        <v>545.1</v>
      </c>
      <c r="F124" s="17"/>
      <c r="G124" s="17">
        <v>0</v>
      </c>
      <c r="H124" s="17">
        <f t="shared" si="210"/>
        <v>545.1</v>
      </c>
      <c r="I124" s="17">
        <v>0</v>
      </c>
      <c r="J124" s="15">
        <v>0</v>
      </c>
      <c r="K124" s="17"/>
      <c r="L124" s="16">
        <v>0</v>
      </c>
      <c r="M124" s="18">
        <v>0</v>
      </c>
      <c r="N124" s="16">
        <v>0</v>
      </c>
      <c r="O124" s="14">
        <v>0</v>
      </c>
      <c r="P124" s="18"/>
      <c r="Q124" s="16">
        <v>0</v>
      </c>
      <c r="R124" s="18">
        <v>0</v>
      </c>
      <c r="S124" s="16">
        <v>0</v>
      </c>
      <c r="T124" s="14">
        <v>545.1</v>
      </c>
      <c r="U124" s="18"/>
      <c r="V124" s="16">
        <v>0</v>
      </c>
      <c r="W124" s="18">
        <v>545.1</v>
      </c>
      <c r="X124" s="16">
        <v>0</v>
      </c>
      <c r="Y124" s="14">
        <v>0</v>
      </c>
      <c r="Z124" s="17"/>
      <c r="AA124" s="16">
        <v>0</v>
      </c>
      <c r="AB124" s="18">
        <v>0</v>
      </c>
      <c r="AC124" s="16">
        <v>0</v>
      </c>
      <c r="AD124" s="14">
        <v>0</v>
      </c>
      <c r="AE124" s="14"/>
      <c r="AF124" s="16">
        <v>0</v>
      </c>
      <c r="AG124" s="18">
        <v>0</v>
      </c>
      <c r="AH124" s="16">
        <v>0</v>
      </c>
      <c r="AI124" s="58"/>
      <c r="AJ124" s="59"/>
      <c r="AK124" s="59"/>
      <c r="AL124" s="59"/>
      <c r="AM124" s="19"/>
      <c r="AN124" s="14">
        <v>0</v>
      </c>
      <c r="AO124" s="14"/>
      <c r="AP124" s="16">
        <v>0</v>
      </c>
      <c r="AQ124" s="18">
        <v>0</v>
      </c>
      <c r="AR124" s="16">
        <v>0</v>
      </c>
      <c r="AS124" s="14">
        <v>0</v>
      </c>
      <c r="AT124" s="14"/>
      <c r="AU124" s="16">
        <v>0</v>
      </c>
      <c r="AV124" s="18">
        <v>0</v>
      </c>
      <c r="AW124" s="16">
        <v>0</v>
      </c>
      <c r="AX124" s="14">
        <v>0</v>
      </c>
      <c r="AY124" s="14"/>
      <c r="AZ124" s="16">
        <v>0</v>
      </c>
      <c r="BA124" s="18">
        <v>0</v>
      </c>
      <c r="BB124" s="16">
        <v>0</v>
      </c>
      <c r="BC124" s="14">
        <v>0</v>
      </c>
      <c r="BD124" s="14"/>
      <c r="BE124" s="16">
        <v>0</v>
      </c>
      <c r="BF124" s="18">
        <v>0</v>
      </c>
      <c r="BG124" s="16">
        <v>0</v>
      </c>
      <c r="BH124" s="14">
        <v>0</v>
      </c>
      <c r="BI124" s="14"/>
      <c r="BJ124" s="16">
        <v>0</v>
      </c>
      <c r="BK124" s="18">
        <v>0</v>
      </c>
      <c r="BL124" s="16">
        <v>0</v>
      </c>
      <c r="BM124" s="14">
        <v>0</v>
      </c>
      <c r="BN124" s="14"/>
      <c r="BO124" s="16">
        <v>0</v>
      </c>
      <c r="BP124" s="18">
        <v>0</v>
      </c>
      <c r="BQ124" s="16">
        <v>0</v>
      </c>
      <c r="BR124" s="14">
        <v>0</v>
      </c>
      <c r="BS124" s="14"/>
      <c r="BT124" s="16">
        <v>0</v>
      </c>
      <c r="BU124" s="18">
        <v>0</v>
      </c>
      <c r="BV124" s="16">
        <v>0</v>
      </c>
    </row>
    <row r="125" spans="1:74" s="8" customFormat="1" ht="63" customHeight="1" outlineLevel="2" x14ac:dyDescent="0.25">
      <c r="A125" s="21" t="s">
        <v>180</v>
      </c>
      <c r="B125" s="90" t="s">
        <v>181</v>
      </c>
      <c r="C125" s="91"/>
      <c r="D125" s="92"/>
      <c r="E125" s="15">
        <f t="shared" ref="E125:G125" si="211">SUM(E126)</f>
        <v>80</v>
      </c>
      <c r="F125" s="15">
        <f t="shared" si="211"/>
        <v>0</v>
      </c>
      <c r="G125" s="15">
        <f t="shared" si="211"/>
        <v>0</v>
      </c>
      <c r="H125" s="15">
        <f>SUM(H126)</f>
        <v>80</v>
      </c>
      <c r="I125" s="15">
        <f t="shared" ref="I125:BT125" si="212">SUM(I126)</f>
        <v>0</v>
      </c>
      <c r="J125" s="15">
        <f t="shared" si="212"/>
        <v>0</v>
      </c>
      <c r="K125" s="15">
        <f t="shared" si="212"/>
        <v>0</v>
      </c>
      <c r="L125" s="15">
        <f t="shared" si="212"/>
        <v>0</v>
      </c>
      <c r="M125" s="15">
        <f t="shared" si="212"/>
        <v>0</v>
      </c>
      <c r="N125" s="15">
        <f t="shared" si="212"/>
        <v>0</v>
      </c>
      <c r="O125" s="15">
        <f t="shared" si="212"/>
        <v>0</v>
      </c>
      <c r="P125" s="15">
        <f t="shared" si="212"/>
        <v>0</v>
      </c>
      <c r="Q125" s="15">
        <f t="shared" si="212"/>
        <v>0</v>
      </c>
      <c r="R125" s="15">
        <f t="shared" si="212"/>
        <v>0</v>
      </c>
      <c r="S125" s="15">
        <f t="shared" si="212"/>
        <v>0</v>
      </c>
      <c r="T125" s="15">
        <f t="shared" si="212"/>
        <v>80</v>
      </c>
      <c r="U125" s="15">
        <f t="shared" si="212"/>
        <v>0</v>
      </c>
      <c r="V125" s="15">
        <f t="shared" si="212"/>
        <v>0</v>
      </c>
      <c r="W125" s="15">
        <f t="shared" si="212"/>
        <v>80</v>
      </c>
      <c r="X125" s="15">
        <f t="shared" si="212"/>
        <v>0</v>
      </c>
      <c r="Y125" s="15">
        <f t="shared" si="212"/>
        <v>0</v>
      </c>
      <c r="Z125" s="15">
        <f t="shared" si="212"/>
        <v>0</v>
      </c>
      <c r="AA125" s="15">
        <f t="shared" si="212"/>
        <v>0</v>
      </c>
      <c r="AB125" s="15">
        <f t="shared" si="212"/>
        <v>0</v>
      </c>
      <c r="AC125" s="15">
        <f t="shared" si="212"/>
        <v>0</v>
      </c>
      <c r="AD125" s="15">
        <f t="shared" si="212"/>
        <v>0</v>
      </c>
      <c r="AE125" s="15">
        <f t="shared" si="212"/>
        <v>0</v>
      </c>
      <c r="AF125" s="15">
        <f t="shared" si="212"/>
        <v>0</v>
      </c>
      <c r="AG125" s="15">
        <f t="shared" si="212"/>
        <v>0</v>
      </c>
      <c r="AH125" s="15">
        <f t="shared" si="212"/>
        <v>0</v>
      </c>
      <c r="AI125" s="15">
        <f t="shared" si="212"/>
        <v>0</v>
      </c>
      <c r="AJ125" s="15">
        <f t="shared" si="212"/>
        <v>0</v>
      </c>
      <c r="AK125" s="15">
        <f t="shared" si="212"/>
        <v>0</v>
      </c>
      <c r="AL125" s="15">
        <f t="shared" si="212"/>
        <v>0</v>
      </c>
      <c r="AM125" s="15">
        <f t="shared" si="212"/>
        <v>0</v>
      </c>
      <c r="AN125" s="15">
        <f t="shared" si="212"/>
        <v>0</v>
      </c>
      <c r="AO125" s="15">
        <f t="shared" si="212"/>
        <v>0</v>
      </c>
      <c r="AP125" s="15">
        <f t="shared" si="212"/>
        <v>0</v>
      </c>
      <c r="AQ125" s="15">
        <f t="shared" si="212"/>
        <v>0</v>
      </c>
      <c r="AR125" s="15">
        <f t="shared" si="212"/>
        <v>0</v>
      </c>
      <c r="AS125" s="15">
        <f t="shared" si="212"/>
        <v>0</v>
      </c>
      <c r="AT125" s="15">
        <f t="shared" si="212"/>
        <v>0</v>
      </c>
      <c r="AU125" s="15">
        <f t="shared" si="212"/>
        <v>0</v>
      </c>
      <c r="AV125" s="15">
        <f t="shared" si="212"/>
        <v>0</v>
      </c>
      <c r="AW125" s="15">
        <f t="shared" si="212"/>
        <v>0</v>
      </c>
      <c r="AX125" s="15">
        <f t="shared" si="212"/>
        <v>0</v>
      </c>
      <c r="AY125" s="15">
        <f t="shared" si="212"/>
        <v>0</v>
      </c>
      <c r="AZ125" s="15">
        <f t="shared" si="212"/>
        <v>0</v>
      </c>
      <c r="BA125" s="15">
        <f t="shared" si="212"/>
        <v>0</v>
      </c>
      <c r="BB125" s="15">
        <f t="shared" si="212"/>
        <v>0</v>
      </c>
      <c r="BC125" s="15">
        <f t="shared" si="212"/>
        <v>0</v>
      </c>
      <c r="BD125" s="15">
        <f t="shared" si="212"/>
        <v>0</v>
      </c>
      <c r="BE125" s="15">
        <f t="shared" si="212"/>
        <v>0</v>
      </c>
      <c r="BF125" s="15">
        <f t="shared" si="212"/>
        <v>0</v>
      </c>
      <c r="BG125" s="15">
        <f t="shared" si="212"/>
        <v>0</v>
      </c>
      <c r="BH125" s="15">
        <f t="shared" si="212"/>
        <v>0</v>
      </c>
      <c r="BI125" s="15">
        <f t="shared" si="212"/>
        <v>0</v>
      </c>
      <c r="BJ125" s="15">
        <f t="shared" si="212"/>
        <v>0</v>
      </c>
      <c r="BK125" s="15">
        <f t="shared" si="212"/>
        <v>0</v>
      </c>
      <c r="BL125" s="15">
        <f t="shared" si="212"/>
        <v>0</v>
      </c>
      <c r="BM125" s="15">
        <f t="shared" si="212"/>
        <v>0</v>
      </c>
      <c r="BN125" s="15">
        <f t="shared" si="212"/>
        <v>0</v>
      </c>
      <c r="BO125" s="15">
        <f t="shared" si="212"/>
        <v>0</v>
      </c>
      <c r="BP125" s="15">
        <f t="shared" si="212"/>
        <v>0</v>
      </c>
      <c r="BQ125" s="15">
        <f t="shared" si="212"/>
        <v>0</v>
      </c>
      <c r="BR125" s="15">
        <f t="shared" si="212"/>
        <v>0</v>
      </c>
      <c r="BS125" s="15">
        <f t="shared" si="212"/>
        <v>0</v>
      </c>
      <c r="BT125" s="15">
        <f t="shared" si="212"/>
        <v>0</v>
      </c>
      <c r="BU125" s="15">
        <f t="shared" ref="BU125:BV125" si="213">SUM(BU126)</f>
        <v>0</v>
      </c>
      <c r="BV125" s="15">
        <f t="shared" si="213"/>
        <v>0</v>
      </c>
    </row>
    <row r="126" spans="1:74" s="8" customFormat="1" ht="84" customHeight="1" outlineLevel="2" x14ac:dyDescent="0.25">
      <c r="A126" s="20" t="s">
        <v>182</v>
      </c>
      <c r="B126" s="10" t="s">
        <v>219</v>
      </c>
      <c r="C126" s="65" t="s">
        <v>6</v>
      </c>
      <c r="D126" s="65" t="s">
        <v>19</v>
      </c>
      <c r="E126" s="15">
        <f t="shared" si="209"/>
        <v>80</v>
      </c>
      <c r="F126" s="17">
        <v>0</v>
      </c>
      <c r="G126" s="17">
        <v>0</v>
      </c>
      <c r="H126" s="17">
        <f t="shared" si="210"/>
        <v>80</v>
      </c>
      <c r="I126" s="17">
        <v>0</v>
      </c>
      <c r="J126" s="15">
        <v>0</v>
      </c>
      <c r="K126" s="17">
        <v>0</v>
      </c>
      <c r="L126" s="16">
        <v>0</v>
      </c>
      <c r="M126" s="18">
        <v>0</v>
      </c>
      <c r="N126" s="16">
        <v>0</v>
      </c>
      <c r="O126" s="14">
        <v>0</v>
      </c>
      <c r="P126" s="18">
        <v>0</v>
      </c>
      <c r="Q126" s="16">
        <v>0</v>
      </c>
      <c r="R126" s="18">
        <v>0</v>
      </c>
      <c r="S126" s="16">
        <v>0</v>
      </c>
      <c r="T126" s="14">
        <v>80</v>
      </c>
      <c r="U126" s="18">
        <v>0</v>
      </c>
      <c r="V126" s="16">
        <v>0</v>
      </c>
      <c r="W126" s="18">
        <v>80</v>
      </c>
      <c r="X126" s="16">
        <v>0</v>
      </c>
      <c r="Y126" s="14">
        <v>0</v>
      </c>
      <c r="Z126" s="17">
        <v>0</v>
      </c>
      <c r="AA126" s="16">
        <v>0</v>
      </c>
      <c r="AB126" s="18">
        <v>0</v>
      </c>
      <c r="AC126" s="16">
        <v>0</v>
      </c>
      <c r="AD126" s="14">
        <v>0</v>
      </c>
      <c r="AE126" s="14">
        <v>0</v>
      </c>
      <c r="AF126" s="16">
        <v>0</v>
      </c>
      <c r="AG126" s="18">
        <v>0</v>
      </c>
      <c r="AH126" s="16">
        <v>0</v>
      </c>
      <c r="AI126" s="58"/>
      <c r="AJ126" s="59"/>
      <c r="AK126" s="59"/>
      <c r="AL126" s="59"/>
      <c r="AM126" s="19"/>
      <c r="AN126" s="14">
        <v>0</v>
      </c>
      <c r="AO126" s="14">
        <v>0</v>
      </c>
      <c r="AP126" s="16">
        <v>0</v>
      </c>
      <c r="AQ126" s="18">
        <v>0</v>
      </c>
      <c r="AR126" s="16">
        <v>0</v>
      </c>
      <c r="AS126" s="14">
        <v>0</v>
      </c>
      <c r="AT126" s="14">
        <v>0</v>
      </c>
      <c r="AU126" s="16">
        <v>0</v>
      </c>
      <c r="AV126" s="18">
        <v>0</v>
      </c>
      <c r="AW126" s="16">
        <v>0</v>
      </c>
      <c r="AX126" s="14">
        <v>0</v>
      </c>
      <c r="AY126" s="14">
        <v>0</v>
      </c>
      <c r="AZ126" s="16">
        <v>0</v>
      </c>
      <c r="BA126" s="18">
        <v>0</v>
      </c>
      <c r="BB126" s="16">
        <v>0</v>
      </c>
      <c r="BC126" s="14">
        <v>0</v>
      </c>
      <c r="BD126" s="14">
        <v>0</v>
      </c>
      <c r="BE126" s="16">
        <v>0</v>
      </c>
      <c r="BF126" s="18">
        <v>0</v>
      </c>
      <c r="BG126" s="16">
        <v>0</v>
      </c>
      <c r="BH126" s="14">
        <v>0</v>
      </c>
      <c r="BI126" s="14">
        <v>0</v>
      </c>
      <c r="BJ126" s="16">
        <v>0</v>
      </c>
      <c r="BK126" s="18">
        <v>0</v>
      </c>
      <c r="BL126" s="16">
        <v>0</v>
      </c>
      <c r="BM126" s="14">
        <v>0</v>
      </c>
      <c r="BN126" s="14">
        <v>0</v>
      </c>
      <c r="BO126" s="16">
        <v>0</v>
      </c>
      <c r="BP126" s="18">
        <v>0</v>
      </c>
      <c r="BQ126" s="16">
        <v>0</v>
      </c>
      <c r="BR126" s="14">
        <v>0</v>
      </c>
      <c r="BS126" s="14">
        <v>0</v>
      </c>
      <c r="BT126" s="16">
        <v>0</v>
      </c>
      <c r="BU126" s="18">
        <v>0</v>
      </c>
      <c r="BV126" s="16">
        <v>0</v>
      </c>
    </row>
    <row r="127" spans="1:74" x14ac:dyDescent="0.25">
      <c r="B127" s="48"/>
      <c r="C127" s="48"/>
      <c r="D127" s="48"/>
      <c r="E127" s="50"/>
      <c r="F127" s="48"/>
      <c r="G127" s="48"/>
      <c r="H127" s="48"/>
      <c r="I127" s="48"/>
      <c r="J127" s="50"/>
      <c r="K127" s="50"/>
      <c r="L127" s="48"/>
      <c r="M127" s="48"/>
      <c r="N127" s="48"/>
      <c r="O127" s="51"/>
      <c r="P127" s="51"/>
      <c r="Q127" s="48"/>
      <c r="R127" s="48"/>
      <c r="S127" s="48"/>
      <c r="T127" s="50"/>
      <c r="U127" s="48"/>
      <c r="V127" s="48"/>
      <c r="W127" s="48"/>
      <c r="X127" s="47"/>
      <c r="Y127" s="50"/>
      <c r="Z127" s="48"/>
      <c r="AA127" s="48"/>
      <c r="AB127" s="48"/>
      <c r="AC127" s="47"/>
      <c r="AD127" s="50"/>
      <c r="AE127" s="50"/>
      <c r="AF127" s="48"/>
      <c r="AG127" s="48"/>
      <c r="AH127" s="47"/>
      <c r="AI127" s="50"/>
      <c r="AJ127" s="48"/>
      <c r="AK127" s="48"/>
      <c r="AL127" s="48"/>
      <c r="AM127" s="47"/>
      <c r="AN127" s="50"/>
      <c r="AO127" s="50"/>
      <c r="AP127" s="48"/>
      <c r="AQ127" s="48"/>
      <c r="AR127" s="47"/>
      <c r="AS127" s="50"/>
      <c r="AT127" s="50"/>
      <c r="AU127" s="48"/>
      <c r="AV127" s="48"/>
      <c r="AW127" s="47"/>
      <c r="AX127" s="50"/>
      <c r="AY127" s="50"/>
      <c r="AZ127" s="48"/>
      <c r="BA127" s="48"/>
      <c r="BB127" s="47"/>
      <c r="BC127" s="50"/>
      <c r="BD127" s="50"/>
      <c r="BE127" s="48"/>
      <c r="BF127" s="48"/>
      <c r="BG127" s="47"/>
      <c r="BH127" s="50"/>
      <c r="BI127" s="50"/>
      <c r="BJ127" s="48"/>
      <c r="BK127" s="48"/>
      <c r="BL127" s="47"/>
      <c r="BM127" s="50"/>
      <c r="BN127" s="50"/>
      <c r="BO127" s="48"/>
      <c r="BP127" s="48"/>
      <c r="BQ127" s="47"/>
      <c r="BR127" s="50"/>
    </row>
    <row r="128" spans="1:74" x14ac:dyDescent="0.25">
      <c r="B128" s="48"/>
      <c r="C128" s="48"/>
      <c r="D128" s="48"/>
      <c r="E128" s="50"/>
      <c r="F128" s="48"/>
      <c r="G128" s="48"/>
      <c r="H128" s="48"/>
      <c r="I128" s="48"/>
      <c r="J128" s="50"/>
      <c r="K128" s="50"/>
      <c r="L128" s="48"/>
      <c r="M128" s="48"/>
      <c r="N128" s="48"/>
      <c r="O128" s="51"/>
      <c r="P128" s="51"/>
      <c r="Q128" s="48"/>
      <c r="R128" s="48"/>
      <c r="S128" s="48"/>
      <c r="T128" s="50"/>
      <c r="U128" s="48"/>
      <c r="V128" s="48"/>
      <c r="W128" s="48"/>
      <c r="X128" s="47"/>
      <c r="Y128" s="50"/>
      <c r="Z128" s="48"/>
      <c r="AA128" s="48"/>
      <c r="AB128" s="48"/>
      <c r="AC128" s="47"/>
      <c r="AD128" s="50"/>
      <c r="AE128" s="50"/>
      <c r="AF128" s="48"/>
      <c r="AG128" s="48"/>
      <c r="AH128" s="47"/>
      <c r="AI128" s="50"/>
      <c r="AJ128" s="48"/>
      <c r="AK128" s="48"/>
      <c r="AL128" s="48"/>
      <c r="AM128" s="47"/>
      <c r="AN128" s="50"/>
      <c r="AO128" s="50"/>
      <c r="AP128" s="48"/>
      <c r="AQ128" s="48"/>
      <c r="AR128" s="47"/>
      <c r="AS128" s="50"/>
      <c r="AT128" s="50"/>
      <c r="AU128" s="48"/>
      <c r="AV128" s="48"/>
      <c r="AW128" s="47"/>
      <c r="AX128" s="50"/>
      <c r="AY128" s="50"/>
      <c r="AZ128" s="48"/>
      <c r="BA128" s="48"/>
      <c r="BB128" s="47"/>
      <c r="BC128" s="50"/>
      <c r="BD128" s="50"/>
      <c r="BE128" s="48"/>
      <c r="BF128" s="48"/>
      <c r="BG128" s="47"/>
      <c r="BH128" s="50"/>
      <c r="BI128" s="50"/>
      <c r="BJ128" s="48"/>
      <c r="BK128" s="48"/>
      <c r="BL128" s="47"/>
      <c r="BM128" s="50"/>
      <c r="BN128" s="50"/>
      <c r="BO128" s="48"/>
      <c r="BP128" s="48"/>
      <c r="BQ128" s="47"/>
      <c r="BR128" s="50"/>
    </row>
    <row r="129" spans="2:70" x14ac:dyDescent="0.25">
      <c r="B129" s="48"/>
      <c r="C129" s="48"/>
      <c r="D129" s="48"/>
      <c r="E129" s="50"/>
      <c r="F129" s="48"/>
      <c r="G129" s="48"/>
      <c r="H129" s="48"/>
      <c r="I129" s="48"/>
      <c r="J129" s="50"/>
      <c r="K129" s="50"/>
      <c r="L129" s="48"/>
      <c r="M129" s="48"/>
      <c r="N129" s="48"/>
      <c r="O129" s="51"/>
      <c r="P129" s="51"/>
      <c r="Q129" s="48"/>
      <c r="R129" s="48"/>
      <c r="S129" s="48"/>
      <c r="T129" s="50"/>
      <c r="U129" s="48"/>
      <c r="V129" s="48"/>
      <c r="W129" s="48"/>
      <c r="X129" s="47"/>
      <c r="Y129" s="50"/>
      <c r="Z129" s="48"/>
      <c r="AA129" s="48"/>
      <c r="AB129" s="48"/>
      <c r="AC129" s="47"/>
      <c r="AD129" s="50"/>
      <c r="AE129" s="50"/>
      <c r="AF129" s="48"/>
      <c r="AG129" s="48"/>
      <c r="AH129" s="47"/>
      <c r="AI129" s="50"/>
      <c r="AJ129" s="48"/>
      <c r="AK129" s="48"/>
      <c r="AL129" s="48"/>
      <c r="AM129" s="47"/>
      <c r="AN129" s="50"/>
      <c r="AO129" s="50"/>
      <c r="AP129" s="48"/>
      <c r="AQ129" s="48"/>
      <c r="AR129" s="47"/>
      <c r="AS129" s="50"/>
      <c r="AT129" s="50"/>
      <c r="AU129" s="48"/>
      <c r="AV129" s="48"/>
      <c r="AW129" s="47"/>
      <c r="AX129" s="50"/>
      <c r="AY129" s="50"/>
      <c r="AZ129" s="48"/>
      <c r="BA129" s="48"/>
      <c r="BB129" s="47"/>
      <c r="BC129" s="50"/>
      <c r="BD129" s="50"/>
      <c r="BE129" s="48"/>
      <c r="BF129" s="48"/>
      <c r="BG129" s="47"/>
      <c r="BH129" s="50"/>
      <c r="BI129" s="50"/>
      <c r="BJ129" s="48"/>
      <c r="BK129" s="48"/>
      <c r="BL129" s="47"/>
      <c r="BM129" s="50"/>
      <c r="BN129" s="50"/>
      <c r="BO129" s="48"/>
      <c r="BP129" s="48"/>
      <c r="BQ129" s="47"/>
      <c r="BR129" s="50"/>
    </row>
    <row r="130" spans="2:70" x14ac:dyDescent="0.25">
      <c r="B130" s="48"/>
      <c r="C130" s="48"/>
      <c r="D130" s="48"/>
      <c r="E130" s="50"/>
      <c r="F130" s="48"/>
      <c r="G130" s="48"/>
      <c r="H130" s="48"/>
      <c r="I130" s="48"/>
      <c r="J130" s="50"/>
      <c r="K130" s="50"/>
      <c r="L130" s="48"/>
      <c r="M130" s="48"/>
      <c r="N130" s="48"/>
      <c r="O130" s="51"/>
      <c r="P130" s="51"/>
      <c r="Q130" s="48"/>
      <c r="R130" s="48"/>
      <c r="S130" s="48"/>
      <c r="T130" s="50"/>
      <c r="U130" s="48"/>
      <c r="V130" s="48"/>
      <c r="W130" s="48"/>
      <c r="X130" s="47"/>
      <c r="Y130" s="50"/>
      <c r="Z130" s="48"/>
      <c r="AA130" s="48"/>
      <c r="AB130" s="48"/>
      <c r="AC130" s="47"/>
      <c r="AD130" s="50"/>
      <c r="AE130" s="50"/>
      <c r="AF130" s="48"/>
      <c r="AG130" s="48"/>
      <c r="AH130" s="47"/>
      <c r="AI130" s="50"/>
      <c r="AJ130" s="48"/>
      <c r="AK130" s="48"/>
      <c r="AL130" s="48"/>
      <c r="AM130" s="47"/>
      <c r="AN130" s="50"/>
      <c r="AO130" s="50"/>
      <c r="AP130" s="48"/>
      <c r="AQ130" s="48"/>
      <c r="AR130" s="47"/>
      <c r="AS130" s="50"/>
      <c r="AT130" s="50"/>
      <c r="AU130" s="48"/>
      <c r="AV130" s="48"/>
      <c r="AW130" s="47"/>
      <c r="AX130" s="50"/>
      <c r="AY130" s="50"/>
      <c r="AZ130" s="48"/>
      <c r="BA130" s="48"/>
      <c r="BB130" s="47"/>
      <c r="BC130" s="50"/>
      <c r="BD130" s="50"/>
      <c r="BE130" s="48"/>
      <c r="BF130" s="48"/>
      <c r="BG130" s="47"/>
      <c r="BH130" s="50"/>
      <c r="BI130" s="50"/>
      <c r="BJ130" s="48"/>
      <c r="BK130" s="48"/>
      <c r="BL130" s="47"/>
      <c r="BM130" s="50"/>
      <c r="BN130" s="50"/>
      <c r="BO130" s="48"/>
      <c r="BP130" s="48"/>
      <c r="BQ130" s="47"/>
      <c r="BR130" s="50"/>
    </row>
    <row r="131" spans="2:70" x14ac:dyDescent="0.25">
      <c r="B131" s="48"/>
      <c r="C131" s="48"/>
      <c r="D131" s="48"/>
      <c r="E131" s="50"/>
      <c r="F131" s="48"/>
      <c r="G131" s="48"/>
      <c r="H131" s="48"/>
      <c r="I131" s="48"/>
      <c r="J131" s="50"/>
      <c r="K131" s="50"/>
      <c r="L131" s="48"/>
      <c r="M131" s="48"/>
      <c r="N131" s="48"/>
      <c r="O131" s="51"/>
      <c r="P131" s="51"/>
      <c r="Q131" s="48"/>
      <c r="R131" s="48"/>
      <c r="S131" s="48"/>
      <c r="T131" s="50"/>
      <c r="U131" s="48"/>
      <c r="V131" s="48"/>
      <c r="W131" s="48"/>
      <c r="X131" s="47"/>
      <c r="Y131" s="50"/>
      <c r="Z131" s="48"/>
      <c r="AA131" s="48"/>
      <c r="AB131" s="48"/>
      <c r="AC131" s="47"/>
      <c r="AD131" s="50"/>
      <c r="AE131" s="50"/>
      <c r="AF131" s="48"/>
      <c r="AG131" s="48"/>
      <c r="AH131" s="47"/>
      <c r="AI131" s="50"/>
      <c r="AJ131" s="48"/>
      <c r="AK131" s="48"/>
      <c r="AL131" s="48"/>
      <c r="AM131" s="47"/>
      <c r="AN131" s="50"/>
      <c r="AO131" s="50"/>
      <c r="AP131" s="48"/>
      <c r="AQ131" s="48"/>
      <c r="AR131" s="47"/>
      <c r="AS131" s="50"/>
      <c r="AT131" s="50"/>
      <c r="AU131" s="48"/>
      <c r="AV131" s="48"/>
      <c r="AW131" s="47"/>
      <c r="AX131" s="50"/>
      <c r="AY131" s="50"/>
      <c r="AZ131" s="48"/>
      <c r="BA131" s="48"/>
      <c r="BB131" s="47"/>
      <c r="BC131" s="50"/>
      <c r="BD131" s="50"/>
      <c r="BE131" s="48"/>
      <c r="BF131" s="48"/>
      <c r="BG131" s="47"/>
      <c r="BH131" s="50"/>
      <c r="BI131" s="50"/>
      <c r="BJ131" s="48"/>
      <c r="BK131" s="48"/>
      <c r="BL131" s="47"/>
      <c r="BM131" s="50"/>
      <c r="BN131" s="50"/>
      <c r="BO131" s="48"/>
      <c r="BP131" s="48"/>
      <c r="BQ131" s="47"/>
      <c r="BR131" s="50"/>
    </row>
    <row r="132" spans="2:70" x14ac:dyDescent="0.25">
      <c r="B132" s="48"/>
      <c r="C132" s="48"/>
      <c r="D132" s="48"/>
      <c r="E132" s="50"/>
      <c r="F132" s="48"/>
      <c r="G132" s="48"/>
      <c r="H132" s="48"/>
      <c r="I132" s="48"/>
      <c r="J132" s="50"/>
      <c r="K132" s="50"/>
      <c r="L132" s="48"/>
      <c r="M132" s="48"/>
      <c r="N132" s="48"/>
      <c r="O132" s="51"/>
      <c r="P132" s="51"/>
      <c r="Q132" s="48"/>
      <c r="R132" s="48"/>
      <c r="S132" s="48"/>
      <c r="T132" s="50"/>
      <c r="U132" s="48"/>
      <c r="V132" s="48"/>
      <c r="W132" s="48"/>
      <c r="X132" s="47"/>
      <c r="Y132" s="50"/>
      <c r="Z132" s="48"/>
      <c r="AA132" s="48"/>
      <c r="AB132" s="48"/>
      <c r="AC132" s="47"/>
      <c r="AD132" s="50"/>
      <c r="AE132" s="50"/>
      <c r="AF132" s="48"/>
      <c r="AG132" s="48"/>
      <c r="AH132" s="47"/>
      <c r="AI132" s="50"/>
      <c r="AJ132" s="48"/>
      <c r="AK132" s="48"/>
      <c r="AL132" s="48"/>
      <c r="AM132" s="47"/>
      <c r="AN132" s="50"/>
      <c r="AO132" s="50"/>
      <c r="AP132" s="48"/>
      <c r="AQ132" s="48"/>
      <c r="AR132" s="47"/>
      <c r="AS132" s="50"/>
      <c r="AT132" s="50"/>
      <c r="AU132" s="48"/>
      <c r="AV132" s="48"/>
      <c r="AW132" s="47"/>
      <c r="AX132" s="50"/>
      <c r="AY132" s="50"/>
      <c r="AZ132" s="48"/>
      <c r="BA132" s="48"/>
      <c r="BB132" s="47"/>
      <c r="BC132" s="50"/>
      <c r="BD132" s="50"/>
      <c r="BE132" s="48"/>
      <c r="BF132" s="48"/>
      <c r="BG132" s="47"/>
      <c r="BH132" s="50"/>
      <c r="BI132" s="50"/>
      <c r="BJ132" s="48"/>
      <c r="BK132" s="48"/>
      <c r="BL132" s="47"/>
      <c r="BM132" s="50"/>
      <c r="BN132" s="50"/>
      <c r="BO132" s="48"/>
      <c r="BP132" s="48"/>
      <c r="BQ132" s="47"/>
      <c r="BR132" s="50"/>
    </row>
    <row r="133" spans="2:70" x14ac:dyDescent="0.25">
      <c r="B133" s="48"/>
      <c r="C133" s="48"/>
      <c r="D133" s="48"/>
      <c r="E133" s="50"/>
      <c r="F133" s="48"/>
      <c r="G133" s="48"/>
      <c r="H133" s="48"/>
      <c r="I133" s="48"/>
      <c r="J133" s="50"/>
      <c r="K133" s="50"/>
      <c r="L133" s="48"/>
      <c r="M133" s="48"/>
      <c r="N133" s="48"/>
      <c r="O133" s="51"/>
      <c r="P133" s="51"/>
      <c r="Q133" s="48"/>
      <c r="R133" s="48"/>
      <c r="S133" s="48"/>
      <c r="T133" s="50"/>
      <c r="U133" s="48"/>
      <c r="V133" s="48"/>
      <c r="W133" s="48"/>
      <c r="X133" s="47"/>
      <c r="Y133" s="50"/>
      <c r="Z133" s="48"/>
      <c r="AA133" s="48"/>
      <c r="AB133" s="48"/>
      <c r="AC133" s="47"/>
      <c r="AD133" s="50"/>
      <c r="AE133" s="50"/>
      <c r="AF133" s="48"/>
      <c r="AG133" s="48"/>
      <c r="AH133" s="47"/>
      <c r="AI133" s="50"/>
      <c r="AJ133" s="48"/>
      <c r="AK133" s="48"/>
      <c r="AL133" s="48"/>
      <c r="AM133" s="47"/>
      <c r="AN133" s="50"/>
      <c r="AO133" s="50"/>
      <c r="AP133" s="48"/>
      <c r="AQ133" s="48"/>
      <c r="AR133" s="47"/>
      <c r="AS133" s="50"/>
      <c r="AT133" s="50"/>
      <c r="AU133" s="48"/>
      <c r="AV133" s="48"/>
      <c r="AW133" s="47"/>
      <c r="AX133" s="50"/>
      <c r="AY133" s="50"/>
      <c r="AZ133" s="48"/>
      <c r="BA133" s="48"/>
      <c r="BB133" s="47"/>
      <c r="BC133" s="50"/>
      <c r="BD133" s="50"/>
      <c r="BE133" s="48"/>
      <c r="BF133" s="48"/>
      <c r="BG133" s="47"/>
      <c r="BH133" s="50"/>
      <c r="BI133" s="50"/>
      <c r="BJ133" s="48"/>
      <c r="BK133" s="48"/>
      <c r="BL133" s="47"/>
      <c r="BM133" s="50"/>
      <c r="BN133" s="50"/>
      <c r="BO133" s="48"/>
      <c r="BP133" s="48"/>
      <c r="BQ133" s="47"/>
      <c r="BR133" s="50"/>
    </row>
    <row r="134" spans="2:70" x14ac:dyDescent="0.25">
      <c r="B134" s="48"/>
      <c r="C134" s="48"/>
      <c r="D134" s="48"/>
      <c r="E134" s="50"/>
      <c r="F134" s="48"/>
      <c r="G134" s="48"/>
      <c r="H134" s="48"/>
      <c r="I134" s="48"/>
      <c r="J134" s="50"/>
      <c r="K134" s="50"/>
      <c r="L134" s="48"/>
      <c r="M134" s="48"/>
      <c r="N134" s="48"/>
      <c r="O134" s="51"/>
      <c r="P134" s="51"/>
      <c r="Q134" s="48"/>
      <c r="R134" s="48"/>
      <c r="S134" s="48"/>
      <c r="T134" s="50"/>
      <c r="U134" s="48"/>
      <c r="V134" s="48"/>
      <c r="W134" s="48"/>
      <c r="X134" s="47"/>
      <c r="Y134" s="50"/>
      <c r="Z134" s="48"/>
      <c r="AA134" s="48"/>
      <c r="AB134" s="48"/>
      <c r="AC134" s="47"/>
      <c r="AD134" s="50"/>
      <c r="AE134" s="50"/>
      <c r="AF134" s="48"/>
      <c r="AG134" s="48"/>
      <c r="AH134" s="47"/>
      <c r="AI134" s="50"/>
      <c r="AJ134" s="48"/>
      <c r="AK134" s="48"/>
      <c r="AL134" s="48"/>
      <c r="AM134" s="47"/>
      <c r="AN134" s="50"/>
      <c r="AO134" s="50"/>
      <c r="AP134" s="48"/>
      <c r="AQ134" s="48"/>
      <c r="AR134" s="47"/>
      <c r="AS134" s="50"/>
      <c r="AT134" s="50"/>
      <c r="AU134" s="48"/>
      <c r="AV134" s="48"/>
      <c r="AW134" s="47"/>
      <c r="AX134" s="50"/>
      <c r="AY134" s="50"/>
      <c r="AZ134" s="48"/>
      <c r="BA134" s="48"/>
      <c r="BB134" s="47"/>
      <c r="BC134" s="50"/>
      <c r="BD134" s="50"/>
      <c r="BE134" s="48"/>
      <c r="BF134" s="48"/>
      <c r="BG134" s="47"/>
      <c r="BH134" s="50"/>
      <c r="BI134" s="50"/>
      <c r="BJ134" s="48"/>
      <c r="BK134" s="48"/>
      <c r="BL134" s="47"/>
      <c r="BM134" s="50"/>
      <c r="BN134" s="50"/>
      <c r="BO134" s="48"/>
      <c r="BP134" s="48"/>
      <c r="BQ134" s="47"/>
      <c r="BR134" s="50"/>
    </row>
    <row r="135" spans="2:70" x14ac:dyDescent="0.25">
      <c r="B135" s="48"/>
      <c r="C135" s="48"/>
      <c r="D135" s="48"/>
      <c r="E135" s="50"/>
      <c r="F135" s="48"/>
      <c r="G135" s="48"/>
      <c r="H135" s="48"/>
      <c r="I135" s="48"/>
      <c r="J135" s="50"/>
      <c r="K135" s="50"/>
      <c r="L135" s="48"/>
      <c r="M135" s="48"/>
      <c r="N135" s="48"/>
      <c r="O135" s="51"/>
      <c r="P135" s="51"/>
      <c r="Q135" s="48"/>
      <c r="R135" s="48"/>
      <c r="S135" s="48"/>
      <c r="T135" s="50"/>
      <c r="U135" s="48"/>
      <c r="V135" s="48"/>
      <c r="W135" s="48"/>
      <c r="X135" s="47"/>
      <c r="Y135" s="50"/>
      <c r="Z135" s="48"/>
      <c r="AA135" s="48"/>
      <c r="AB135" s="48"/>
      <c r="AC135" s="47"/>
      <c r="AD135" s="50"/>
      <c r="AE135" s="50"/>
      <c r="AF135" s="48"/>
      <c r="AG135" s="48"/>
      <c r="AH135" s="47"/>
      <c r="AI135" s="50"/>
      <c r="AJ135" s="48"/>
      <c r="AK135" s="48"/>
      <c r="AL135" s="48"/>
      <c r="AM135" s="47"/>
      <c r="AN135" s="50"/>
      <c r="AO135" s="50"/>
      <c r="AP135" s="48"/>
      <c r="AQ135" s="48"/>
      <c r="AR135" s="47"/>
      <c r="AS135" s="50"/>
      <c r="AT135" s="50"/>
      <c r="AU135" s="48"/>
      <c r="AV135" s="48"/>
      <c r="AW135" s="47"/>
      <c r="AX135" s="50"/>
      <c r="AY135" s="50"/>
      <c r="AZ135" s="48"/>
      <c r="BA135" s="48"/>
      <c r="BB135" s="47"/>
      <c r="BC135" s="50"/>
      <c r="BD135" s="50"/>
      <c r="BE135" s="48"/>
      <c r="BF135" s="48"/>
      <c r="BG135" s="47"/>
      <c r="BH135" s="50"/>
      <c r="BI135" s="50"/>
      <c r="BJ135" s="48"/>
      <c r="BK135" s="48"/>
      <c r="BL135" s="47"/>
      <c r="BM135" s="50"/>
      <c r="BN135" s="50"/>
      <c r="BO135" s="48"/>
      <c r="BP135" s="48"/>
      <c r="BQ135" s="47"/>
      <c r="BR135" s="50"/>
    </row>
    <row r="136" spans="2:70" x14ac:dyDescent="0.25">
      <c r="B136" s="48"/>
      <c r="C136" s="48"/>
      <c r="D136" s="48"/>
      <c r="E136" s="50"/>
      <c r="F136" s="48"/>
      <c r="G136" s="48"/>
      <c r="H136" s="48"/>
      <c r="I136" s="48"/>
      <c r="J136" s="50"/>
      <c r="K136" s="50"/>
      <c r="L136" s="48"/>
      <c r="M136" s="48"/>
      <c r="N136" s="48"/>
      <c r="O136" s="51"/>
      <c r="P136" s="51"/>
      <c r="Q136" s="48"/>
      <c r="R136" s="48"/>
      <c r="S136" s="48"/>
      <c r="T136" s="50"/>
      <c r="U136" s="48"/>
      <c r="V136" s="48"/>
      <c r="W136" s="48"/>
      <c r="X136" s="47"/>
      <c r="Y136" s="50"/>
      <c r="Z136" s="48"/>
      <c r="AA136" s="48"/>
      <c r="AB136" s="48"/>
      <c r="AC136" s="47"/>
      <c r="AD136" s="50"/>
      <c r="AE136" s="50"/>
      <c r="AF136" s="48"/>
      <c r="AG136" s="48"/>
      <c r="AH136" s="47"/>
      <c r="AI136" s="50"/>
      <c r="AJ136" s="48"/>
      <c r="AK136" s="48"/>
      <c r="AL136" s="48"/>
      <c r="AM136" s="47"/>
      <c r="AN136" s="50"/>
      <c r="AO136" s="50"/>
      <c r="AP136" s="48"/>
      <c r="AQ136" s="48"/>
      <c r="AR136" s="47"/>
      <c r="AS136" s="50"/>
      <c r="AT136" s="50"/>
      <c r="AU136" s="48"/>
      <c r="AV136" s="48"/>
      <c r="AW136" s="47"/>
      <c r="AX136" s="50"/>
      <c r="AY136" s="50"/>
      <c r="AZ136" s="48"/>
      <c r="BA136" s="48"/>
      <c r="BB136" s="47"/>
      <c r="BC136" s="50"/>
      <c r="BD136" s="50"/>
      <c r="BE136" s="48"/>
      <c r="BF136" s="48"/>
      <c r="BG136" s="47"/>
      <c r="BH136" s="50"/>
      <c r="BI136" s="50"/>
      <c r="BJ136" s="48"/>
      <c r="BK136" s="48"/>
      <c r="BL136" s="47"/>
      <c r="BM136" s="50"/>
      <c r="BN136" s="50"/>
      <c r="BO136" s="48"/>
      <c r="BP136" s="48"/>
      <c r="BQ136" s="47"/>
      <c r="BR136" s="50"/>
    </row>
    <row r="137" spans="2:70" x14ac:dyDescent="0.25">
      <c r="B137" s="48"/>
      <c r="C137" s="48"/>
      <c r="D137" s="48"/>
      <c r="E137" s="50"/>
      <c r="F137" s="48"/>
      <c r="G137" s="48"/>
      <c r="H137" s="48"/>
      <c r="I137" s="48"/>
      <c r="J137" s="50"/>
      <c r="K137" s="50"/>
      <c r="L137" s="48"/>
      <c r="M137" s="48"/>
      <c r="N137" s="48"/>
      <c r="O137" s="51"/>
      <c r="P137" s="51"/>
      <c r="Q137" s="48"/>
      <c r="R137" s="48"/>
      <c r="S137" s="48"/>
      <c r="T137" s="50"/>
      <c r="U137" s="48"/>
      <c r="V137" s="48"/>
      <c r="W137" s="48"/>
      <c r="X137" s="47"/>
      <c r="Y137" s="50"/>
      <c r="Z137" s="48"/>
      <c r="AA137" s="48"/>
      <c r="AB137" s="48"/>
      <c r="AC137" s="47"/>
      <c r="AD137" s="50"/>
      <c r="AE137" s="50"/>
      <c r="AF137" s="48"/>
      <c r="AG137" s="48"/>
      <c r="AH137" s="47"/>
      <c r="AI137" s="50"/>
      <c r="AJ137" s="48"/>
      <c r="AK137" s="48"/>
      <c r="AL137" s="48"/>
      <c r="AM137" s="47"/>
      <c r="AN137" s="50"/>
      <c r="AO137" s="50"/>
      <c r="AP137" s="48"/>
      <c r="AQ137" s="48"/>
      <c r="AR137" s="47"/>
      <c r="AS137" s="50"/>
      <c r="AT137" s="50"/>
      <c r="AU137" s="48"/>
      <c r="AV137" s="48"/>
      <c r="AW137" s="47"/>
      <c r="AX137" s="50"/>
      <c r="AY137" s="50"/>
      <c r="AZ137" s="48"/>
      <c r="BA137" s="48"/>
      <c r="BB137" s="47"/>
      <c r="BC137" s="50"/>
      <c r="BD137" s="50"/>
      <c r="BE137" s="48"/>
      <c r="BF137" s="48"/>
      <c r="BG137" s="47"/>
      <c r="BH137" s="50"/>
      <c r="BI137" s="50"/>
      <c r="BJ137" s="48"/>
      <c r="BK137" s="48"/>
      <c r="BL137" s="47"/>
      <c r="BM137" s="50"/>
      <c r="BN137" s="50"/>
      <c r="BO137" s="48"/>
      <c r="BP137" s="48"/>
      <c r="BQ137" s="47"/>
      <c r="BR137" s="50"/>
    </row>
    <row r="138" spans="2:70" x14ac:dyDescent="0.25">
      <c r="B138" s="48"/>
      <c r="C138" s="48"/>
      <c r="D138" s="48"/>
      <c r="E138" s="50"/>
      <c r="F138" s="48"/>
      <c r="G138" s="48"/>
      <c r="H138" s="48"/>
      <c r="I138" s="48"/>
      <c r="J138" s="50"/>
      <c r="K138" s="50"/>
      <c r="L138" s="48"/>
      <c r="M138" s="48"/>
      <c r="N138" s="48"/>
      <c r="O138" s="51"/>
      <c r="P138" s="51"/>
      <c r="Q138" s="48"/>
      <c r="R138" s="48"/>
      <c r="S138" s="48"/>
      <c r="T138" s="50"/>
      <c r="U138" s="48"/>
      <c r="V138" s="48"/>
      <c r="W138" s="48"/>
      <c r="X138" s="47"/>
      <c r="Y138" s="50"/>
      <c r="Z138" s="48"/>
      <c r="AA138" s="48"/>
      <c r="AB138" s="48"/>
      <c r="AC138" s="47"/>
      <c r="AD138" s="50"/>
      <c r="AE138" s="50"/>
      <c r="AF138" s="48"/>
      <c r="AG138" s="48"/>
      <c r="AH138" s="47"/>
      <c r="AI138" s="50"/>
      <c r="AJ138" s="48"/>
      <c r="AK138" s="48"/>
      <c r="AL138" s="48"/>
      <c r="AM138" s="47"/>
      <c r="AN138" s="50"/>
      <c r="AO138" s="50"/>
      <c r="AP138" s="48"/>
      <c r="AQ138" s="48"/>
      <c r="AR138" s="47"/>
      <c r="AS138" s="50"/>
      <c r="AT138" s="50"/>
      <c r="AU138" s="48"/>
      <c r="AV138" s="48"/>
      <c r="AW138" s="47"/>
      <c r="AX138" s="50"/>
      <c r="AY138" s="50"/>
      <c r="AZ138" s="48"/>
      <c r="BA138" s="48"/>
      <c r="BB138" s="47"/>
      <c r="BC138" s="50"/>
      <c r="BD138" s="50"/>
      <c r="BE138" s="48"/>
      <c r="BF138" s="48"/>
      <c r="BG138" s="47"/>
      <c r="BH138" s="50"/>
      <c r="BI138" s="50"/>
      <c r="BJ138" s="48"/>
      <c r="BK138" s="48"/>
      <c r="BL138" s="47"/>
      <c r="BM138" s="50"/>
      <c r="BN138" s="50"/>
      <c r="BO138" s="48"/>
      <c r="BP138" s="48"/>
      <c r="BQ138" s="47"/>
      <c r="BR138" s="50"/>
    </row>
    <row r="139" spans="2:70" x14ac:dyDescent="0.25">
      <c r="B139" s="48"/>
      <c r="C139" s="48"/>
      <c r="D139" s="48"/>
      <c r="E139" s="50"/>
      <c r="F139" s="48"/>
      <c r="G139" s="48"/>
      <c r="H139" s="48"/>
      <c r="I139" s="48"/>
      <c r="J139" s="50"/>
      <c r="K139" s="50"/>
      <c r="L139" s="48"/>
      <c r="M139" s="48"/>
      <c r="N139" s="48"/>
      <c r="O139" s="51"/>
      <c r="P139" s="51"/>
      <c r="Q139" s="48"/>
      <c r="R139" s="48"/>
      <c r="S139" s="48"/>
      <c r="T139" s="50"/>
      <c r="U139" s="48"/>
      <c r="V139" s="48"/>
      <c r="W139" s="48"/>
      <c r="X139" s="47"/>
      <c r="Y139" s="50"/>
      <c r="Z139" s="48"/>
      <c r="AA139" s="48"/>
      <c r="AB139" s="48"/>
      <c r="AC139" s="47"/>
      <c r="AD139" s="50"/>
      <c r="AE139" s="50"/>
      <c r="AF139" s="48"/>
      <c r="AG139" s="48"/>
      <c r="AH139" s="47"/>
      <c r="AI139" s="50"/>
      <c r="AJ139" s="48"/>
      <c r="AK139" s="48"/>
      <c r="AL139" s="48"/>
      <c r="AM139" s="47"/>
      <c r="AN139" s="50"/>
      <c r="AO139" s="50"/>
      <c r="AP139" s="48"/>
      <c r="AQ139" s="48"/>
      <c r="AR139" s="47"/>
      <c r="AS139" s="50"/>
      <c r="AT139" s="50"/>
      <c r="AU139" s="48"/>
      <c r="AV139" s="48"/>
      <c r="AW139" s="47"/>
      <c r="AX139" s="50"/>
      <c r="AY139" s="50"/>
      <c r="AZ139" s="48"/>
      <c r="BA139" s="48"/>
      <c r="BB139" s="47"/>
      <c r="BC139" s="50"/>
      <c r="BD139" s="50"/>
      <c r="BE139" s="48"/>
      <c r="BF139" s="48"/>
      <c r="BG139" s="47"/>
      <c r="BH139" s="50"/>
      <c r="BI139" s="50"/>
      <c r="BJ139" s="48"/>
      <c r="BK139" s="48"/>
      <c r="BL139" s="47"/>
      <c r="BM139" s="50"/>
      <c r="BN139" s="50"/>
      <c r="BO139" s="48"/>
      <c r="BP139" s="48"/>
      <c r="BQ139" s="47"/>
      <c r="BR139" s="50"/>
    </row>
    <row r="140" spans="2:70" x14ac:dyDescent="0.25">
      <c r="B140" s="48"/>
      <c r="C140" s="48"/>
      <c r="D140" s="48"/>
      <c r="E140" s="50"/>
      <c r="F140" s="48"/>
      <c r="G140" s="48"/>
      <c r="H140" s="48"/>
      <c r="I140" s="48"/>
      <c r="J140" s="50"/>
      <c r="K140" s="50"/>
      <c r="L140" s="48"/>
      <c r="M140" s="48"/>
      <c r="N140" s="48"/>
      <c r="O140" s="51"/>
      <c r="P140" s="51"/>
      <c r="Q140" s="48"/>
      <c r="R140" s="48"/>
      <c r="S140" s="48"/>
      <c r="T140" s="50"/>
      <c r="U140" s="48"/>
      <c r="V140" s="48"/>
      <c r="W140" s="48"/>
      <c r="X140" s="47"/>
      <c r="Y140" s="50"/>
      <c r="Z140" s="48"/>
      <c r="AA140" s="48"/>
      <c r="AB140" s="48"/>
      <c r="AC140" s="47"/>
      <c r="AD140" s="50"/>
      <c r="AE140" s="50"/>
      <c r="AF140" s="48"/>
      <c r="AG140" s="48"/>
      <c r="AH140" s="47"/>
      <c r="AI140" s="50"/>
      <c r="AJ140" s="48"/>
      <c r="AK140" s="48"/>
      <c r="AL140" s="48"/>
      <c r="AM140" s="47"/>
      <c r="AN140" s="50"/>
      <c r="AO140" s="50"/>
      <c r="AP140" s="48"/>
      <c r="AQ140" s="48"/>
      <c r="AR140" s="47"/>
      <c r="AS140" s="50"/>
      <c r="AT140" s="50"/>
      <c r="AU140" s="48"/>
      <c r="AV140" s="48"/>
      <c r="AW140" s="47"/>
      <c r="AX140" s="50"/>
      <c r="AY140" s="50"/>
      <c r="AZ140" s="48"/>
      <c r="BA140" s="48"/>
      <c r="BB140" s="47"/>
      <c r="BC140" s="50"/>
      <c r="BD140" s="50"/>
      <c r="BE140" s="48"/>
      <c r="BF140" s="48"/>
      <c r="BG140" s="47"/>
      <c r="BH140" s="50"/>
      <c r="BI140" s="50"/>
      <c r="BJ140" s="48"/>
      <c r="BK140" s="48"/>
      <c r="BL140" s="47"/>
      <c r="BM140" s="50"/>
      <c r="BN140" s="50"/>
      <c r="BO140" s="48"/>
      <c r="BP140" s="48"/>
      <c r="BQ140" s="47"/>
      <c r="BR140" s="50"/>
    </row>
    <row r="141" spans="2:70" x14ac:dyDescent="0.25">
      <c r="B141" s="48"/>
      <c r="C141" s="48"/>
      <c r="D141" s="48"/>
      <c r="E141" s="50"/>
      <c r="F141" s="48"/>
      <c r="G141" s="48"/>
      <c r="H141" s="48"/>
      <c r="I141" s="48"/>
      <c r="J141" s="50"/>
      <c r="K141" s="50"/>
      <c r="L141" s="48"/>
      <c r="M141" s="48"/>
      <c r="N141" s="48"/>
      <c r="O141" s="51"/>
      <c r="P141" s="51"/>
      <c r="Q141" s="48"/>
      <c r="R141" s="48"/>
      <c r="S141" s="48"/>
      <c r="T141" s="50"/>
      <c r="U141" s="48"/>
      <c r="V141" s="48"/>
      <c r="W141" s="48"/>
      <c r="X141" s="47"/>
      <c r="Y141" s="50"/>
      <c r="Z141" s="48"/>
      <c r="AA141" s="48"/>
      <c r="AB141" s="48"/>
      <c r="AC141" s="47"/>
      <c r="AD141" s="50"/>
      <c r="AE141" s="50"/>
      <c r="AF141" s="48"/>
      <c r="AG141" s="48"/>
      <c r="AH141" s="47"/>
      <c r="AI141" s="50"/>
      <c r="AJ141" s="48"/>
      <c r="AK141" s="48"/>
      <c r="AL141" s="48"/>
      <c r="AM141" s="47"/>
      <c r="AN141" s="50"/>
      <c r="AO141" s="50"/>
      <c r="AP141" s="48"/>
      <c r="AQ141" s="48"/>
      <c r="AR141" s="47"/>
      <c r="AS141" s="50"/>
      <c r="AT141" s="50"/>
      <c r="AU141" s="48"/>
      <c r="AV141" s="48"/>
      <c r="AW141" s="47"/>
      <c r="AX141" s="50"/>
      <c r="AY141" s="50"/>
      <c r="AZ141" s="48"/>
      <c r="BA141" s="48"/>
      <c r="BB141" s="47"/>
      <c r="BC141" s="50"/>
      <c r="BD141" s="50"/>
      <c r="BE141" s="48"/>
      <c r="BF141" s="48"/>
      <c r="BG141" s="47"/>
      <c r="BH141" s="50"/>
      <c r="BI141" s="50"/>
      <c r="BJ141" s="48"/>
      <c r="BK141" s="48"/>
      <c r="BL141" s="47"/>
      <c r="BM141" s="50"/>
      <c r="BN141" s="50"/>
      <c r="BO141" s="48"/>
      <c r="BP141" s="48"/>
      <c r="BQ141" s="47"/>
      <c r="BR141" s="50"/>
    </row>
    <row r="142" spans="2:70" x14ac:dyDescent="0.25">
      <c r="B142" s="48"/>
      <c r="C142" s="48"/>
      <c r="D142" s="48"/>
      <c r="E142" s="50"/>
      <c r="F142" s="48"/>
      <c r="G142" s="48"/>
      <c r="H142" s="48"/>
      <c r="I142" s="48"/>
      <c r="J142" s="50"/>
      <c r="K142" s="50"/>
      <c r="L142" s="48"/>
      <c r="M142" s="48"/>
      <c r="N142" s="48"/>
      <c r="O142" s="51"/>
      <c r="P142" s="51"/>
      <c r="Q142" s="48"/>
      <c r="R142" s="48"/>
      <c r="S142" s="48"/>
      <c r="T142" s="50"/>
      <c r="U142" s="48"/>
      <c r="V142" s="48"/>
      <c r="W142" s="48"/>
      <c r="X142" s="47"/>
      <c r="Y142" s="50"/>
      <c r="Z142" s="48"/>
      <c r="AA142" s="48"/>
      <c r="AB142" s="48"/>
      <c r="AC142" s="47"/>
      <c r="AD142" s="50"/>
      <c r="AE142" s="50"/>
      <c r="AF142" s="48"/>
      <c r="AG142" s="48"/>
      <c r="AH142" s="47"/>
      <c r="AI142" s="50"/>
      <c r="AJ142" s="48"/>
      <c r="AK142" s="48"/>
      <c r="AL142" s="48"/>
      <c r="AM142" s="47"/>
      <c r="AN142" s="50"/>
      <c r="AO142" s="50"/>
      <c r="AP142" s="48"/>
      <c r="AQ142" s="48"/>
      <c r="AR142" s="47"/>
      <c r="AS142" s="50"/>
      <c r="AT142" s="50"/>
      <c r="AU142" s="48"/>
      <c r="AV142" s="48"/>
      <c r="AW142" s="47"/>
      <c r="AX142" s="50"/>
      <c r="AY142" s="50"/>
      <c r="AZ142" s="48"/>
      <c r="BA142" s="48"/>
      <c r="BB142" s="47"/>
      <c r="BC142" s="50"/>
      <c r="BD142" s="50"/>
      <c r="BE142" s="48"/>
      <c r="BF142" s="48"/>
      <c r="BG142" s="47"/>
      <c r="BH142" s="50"/>
      <c r="BI142" s="50"/>
      <c r="BJ142" s="48"/>
      <c r="BK142" s="48"/>
      <c r="BL142" s="47"/>
      <c r="BM142" s="50"/>
      <c r="BN142" s="50"/>
      <c r="BO142" s="48"/>
      <c r="BP142" s="48"/>
      <c r="BQ142" s="47"/>
      <c r="BR142" s="50"/>
    </row>
    <row r="143" spans="2:70" x14ac:dyDescent="0.25">
      <c r="B143" s="48"/>
      <c r="C143" s="48"/>
      <c r="D143" s="48"/>
      <c r="E143" s="50"/>
      <c r="F143" s="48"/>
      <c r="G143" s="48"/>
      <c r="H143" s="48"/>
      <c r="I143" s="48"/>
      <c r="J143" s="50"/>
      <c r="K143" s="50"/>
      <c r="L143" s="48"/>
      <c r="M143" s="48"/>
      <c r="N143" s="48"/>
      <c r="O143" s="51"/>
      <c r="P143" s="51"/>
      <c r="Q143" s="48"/>
      <c r="R143" s="48"/>
      <c r="S143" s="48"/>
      <c r="T143" s="50"/>
      <c r="U143" s="48"/>
      <c r="V143" s="48"/>
      <c r="W143" s="48"/>
      <c r="X143" s="47"/>
      <c r="Y143" s="50"/>
      <c r="Z143" s="48"/>
      <c r="AA143" s="48"/>
      <c r="AB143" s="48"/>
      <c r="AC143" s="47"/>
      <c r="AD143" s="50"/>
      <c r="AE143" s="50"/>
      <c r="AF143" s="48"/>
      <c r="AG143" s="48"/>
      <c r="AH143" s="47"/>
      <c r="AI143" s="50"/>
      <c r="AJ143" s="48"/>
      <c r="AK143" s="48"/>
      <c r="AL143" s="48"/>
      <c r="AM143" s="47"/>
      <c r="AN143" s="50"/>
      <c r="AO143" s="50"/>
      <c r="AP143" s="48"/>
      <c r="AQ143" s="48"/>
      <c r="AR143" s="47"/>
      <c r="AS143" s="50"/>
      <c r="AT143" s="50"/>
      <c r="AU143" s="48"/>
      <c r="AV143" s="48"/>
      <c r="AW143" s="47"/>
      <c r="AX143" s="50"/>
      <c r="AY143" s="50"/>
      <c r="AZ143" s="48"/>
      <c r="BA143" s="48"/>
      <c r="BB143" s="47"/>
      <c r="BC143" s="50"/>
      <c r="BD143" s="50"/>
      <c r="BE143" s="48"/>
      <c r="BF143" s="48"/>
      <c r="BG143" s="47"/>
      <c r="BH143" s="50"/>
      <c r="BI143" s="50"/>
      <c r="BJ143" s="48"/>
      <c r="BK143" s="48"/>
      <c r="BL143" s="47"/>
      <c r="BM143" s="50"/>
      <c r="BN143" s="50"/>
      <c r="BO143" s="48"/>
      <c r="BP143" s="48"/>
      <c r="BQ143" s="47"/>
      <c r="BR143" s="50"/>
    </row>
    <row r="144" spans="2:70" x14ac:dyDescent="0.25">
      <c r="B144" s="48"/>
      <c r="C144" s="48"/>
      <c r="D144" s="48"/>
      <c r="E144" s="50"/>
      <c r="F144" s="48"/>
      <c r="G144" s="48"/>
      <c r="H144" s="48"/>
      <c r="I144" s="48"/>
      <c r="J144" s="50"/>
      <c r="K144" s="50"/>
      <c r="L144" s="48"/>
      <c r="M144" s="48"/>
      <c r="N144" s="48"/>
      <c r="O144" s="51"/>
      <c r="P144" s="51"/>
      <c r="Q144" s="48"/>
      <c r="R144" s="48"/>
      <c r="S144" s="48"/>
      <c r="T144" s="50"/>
      <c r="U144" s="48"/>
      <c r="V144" s="48"/>
      <c r="W144" s="48"/>
      <c r="X144" s="47"/>
      <c r="Y144" s="50"/>
      <c r="Z144" s="48"/>
      <c r="AA144" s="48"/>
      <c r="AB144" s="48"/>
      <c r="AC144" s="47"/>
      <c r="AD144" s="50"/>
      <c r="AE144" s="50"/>
      <c r="AF144" s="48"/>
      <c r="AG144" s="48"/>
      <c r="AH144" s="47"/>
      <c r="AI144" s="50"/>
      <c r="AJ144" s="48"/>
      <c r="AK144" s="48"/>
      <c r="AL144" s="48"/>
      <c r="AM144" s="47"/>
      <c r="AN144" s="50"/>
      <c r="AO144" s="50"/>
      <c r="AP144" s="48"/>
      <c r="AQ144" s="48"/>
      <c r="AR144" s="47"/>
      <c r="AS144" s="50"/>
      <c r="AT144" s="50"/>
      <c r="AU144" s="48"/>
      <c r="AV144" s="48"/>
      <c r="AW144" s="47"/>
      <c r="AX144" s="50"/>
      <c r="AY144" s="50"/>
      <c r="AZ144" s="48"/>
      <c r="BA144" s="48"/>
      <c r="BB144" s="47"/>
      <c r="BC144" s="50"/>
      <c r="BD144" s="50"/>
      <c r="BE144" s="48"/>
      <c r="BF144" s="48"/>
      <c r="BG144" s="47"/>
      <c r="BH144" s="50"/>
      <c r="BI144" s="50"/>
      <c r="BJ144" s="48"/>
      <c r="BK144" s="48"/>
      <c r="BL144" s="47"/>
      <c r="BM144" s="50"/>
      <c r="BN144" s="50"/>
      <c r="BO144" s="48"/>
      <c r="BP144" s="48"/>
      <c r="BQ144" s="47"/>
      <c r="BR144" s="50"/>
    </row>
    <row r="145" spans="2:70" x14ac:dyDescent="0.25">
      <c r="B145" s="48"/>
      <c r="C145" s="48"/>
      <c r="D145" s="48"/>
      <c r="E145" s="50"/>
      <c r="F145" s="48"/>
      <c r="G145" s="48"/>
      <c r="H145" s="48"/>
      <c r="I145" s="48"/>
      <c r="J145" s="50"/>
      <c r="K145" s="50"/>
      <c r="L145" s="48"/>
      <c r="M145" s="48"/>
      <c r="N145" s="48"/>
      <c r="O145" s="51"/>
      <c r="P145" s="51"/>
      <c r="Q145" s="48"/>
      <c r="R145" s="48"/>
      <c r="S145" s="48"/>
      <c r="T145" s="50"/>
      <c r="U145" s="48"/>
      <c r="V145" s="48"/>
      <c r="W145" s="48"/>
      <c r="X145" s="47"/>
      <c r="Y145" s="50"/>
      <c r="Z145" s="48"/>
      <c r="AA145" s="48"/>
      <c r="AB145" s="48"/>
      <c r="AC145" s="47"/>
      <c r="AD145" s="50"/>
      <c r="AE145" s="50"/>
      <c r="AF145" s="48"/>
      <c r="AG145" s="48"/>
      <c r="AH145" s="47"/>
      <c r="AI145" s="50"/>
      <c r="AJ145" s="48"/>
      <c r="AK145" s="48"/>
      <c r="AL145" s="48"/>
      <c r="AM145" s="47"/>
      <c r="AN145" s="50"/>
      <c r="AO145" s="50"/>
      <c r="AP145" s="48"/>
      <c r="AQ145" s="48"/>
      <c r="AR145" s="47"/>
      <c r="AS145" s="50"/>
      <c r="AT145" s="50"/>
      <c r="AU145" s="48"/>
      <c r="AV145" s="48"/>
      <c r="AW145" s="47"/>
      <c r="AX145" s="50"/>
      <c r="AY145" s="50"/>
      <c r="AZ145" s="48"/>
      <c r="BA145" s="48"/>
      <c r="BB145" s="47"/>
      <c r="BC145" s="50"/>
      <c r="BD145" s="50"/>
      <c r="BE145" s="48"/>
      <c r="BF145" s="48"/>
      <c r="BG145" s="47"/>
      <c r="BH145" s="50"/>
      <c r="BI145" s="50"/>
      <c r="BJ145" s="48"/>
      <c r="BK145" s="48"/>
      <c r="BL145" s="47"/>
      <c r="BM145" s="50"/>
      <c r="BN145" s="50"/>
      <c r="BO145" s="48"/>
      <c r="BP145" s="48"/>
      <c r="BQ145" s="47"/>
      <c r="BR145" s="50"/>
    </row>
    <row r="146" spans="2:70" x14ac:dyDescent="0.25">
      <c r="B146" s="48"/>
      <c r="C146" s="48"/>
      <c r="D146" s="48"/>
      <c r="E146" s="50"/>
      <c r="F146" s="48"/>
      <c r="G146" s="48"/>
      <c r="H146" s="48"/>
      <c r="I146" s="48"/>
      <c r="J146" s="50"/>
      <c r="K146" s="50"/>
      <c r="L146" s="48"/>
      <c r="M146" s="48"/>
      <c r="N146" s="48"/>
      <c r="O146" s="51"/>
      <c r="P146" s="51"/>
      <c r="Q146" s="48"/>
      <c r="R146" s="48"/>
      <c r="S146" s="48"/>
      <c r="T146" s="50"/>
      <c r="U146" s="48"/>
      <c r="V146" s="48"/>
      <c r="W146" s="48"/>
      <c r="X146" s="47"/>
      <c r="Y146" s="50"/>
      <c r="Z146" s="48"/>
      <c r="AA146" s="48"/>
      <c r="AB146" s="48"/>
      <c r="AC146" s="47"/>
      <c r="AD146" s="50"/>
      <c r="AE146" s="50"/>
      <c r="AF146" s="48"/>
      <c r="AG146" s="48"/>
      <c r="AH146" s="47"/>
      <c r="AI146" s="50"/>
      <c r="AJ146" s="48"/>
      <c r="AK146" s="48"/>
      <c r="AL146" s="48"/>
      <c r="AM146" s="47"/>
      <c r="AN146" s="50"/>
      <c r="AO146" s="50"/>
      <c r="AP146" s="48"/>
      <c r="AQ146" s="48"/>
      <c r="AR146" s="47"/>
      <c r="AS146" s="50"/>
      <c r="AT146" s="50"/>
      <c r="AU146" s="48"/>
      <c r="AV146" s="48"/>
      <c r="AW146" s="47"/>
      <c r="AX146" s="50"/>
      <c r="AY146" s="50"/>
      <c r="AZ146" s="48"/>
      <c r="BA146" s="48"/>
      <c r="BB146" s="47"/>
      <c r="BC146" s="50"/>
      <c r="BD146" s="50"/>
      <c r="BE146" s="48"/>
      <c r="BF146" s="48"/>
      <c r="BG146" s="47"/>
      <c r="BH146" s="50"/>
      <c r="BI146" s="50"/>
      <c r="BJ146" s="48"/>
      <c r="BK146" s="48"/>
      <c r="BL146" s="47"/>
      <c r="BM146" s="50"/>
      <c r="BN146" s="50"/>
      <c r="BO146" s="48"/>
      <c r="BP146" s="48"/>
      <c r="BQ146" s="47"/>
      <c r="BR146" s="50"/>
    </row>
    <row r="147" spans="2:70" x14ac:dyDescent="0.25">
      <c r="B147" s="48"/>
      <c r="C147" s="48"/>
      <c r="D147" s="48"/>
      <c r="E147" s="50"/>
      <c r="F147" s="48"/>
      <c r="G147" s="48"/>
      <c r="H147" s="48"/>
      <c r="I147" s="48"/>
      <c r="J147" s="50"/>
      <c r="K147" s="50"/>
      <c r="L147" s="48"/>
      <c r="M147" s="48"/>
      <c r="N147" s="48"/>
      <c r="O147" s="51"/>
      <c r="P147" s="51"/>
      <c r="Q147" s="48"/>
      <c r="R147" s="48"/>
      <c r="S147" s="48"/>
      <c r="T147" s="50"/>
      <c r="U147" s="48"/>
      <c r="V147" s="48"/>
      <c r="W147" s="48"/>
      <c r="X147" s="47"/>
      <c r="Y147" s="50"/>
      <c r="Z147" s="48"/>
      <c r="AA147" s="48"/>
      <c r="AB147" s="48"/>
      <c r="AC147" s="47"/>
      <c r="AD147" s="50"/>
      <c r="AE147" s="50"/>
      <c r="AF147" s="48"/>
      <c r="AG147" s="48"/>
      <c r="AH147" s="47"/>
      <c r="AI147" s="50"/>
      <c r="AJ147" s="48"/>
      <c r="AK147" s="48"/>
      <c r="AL147" s="48"/>
      <c r="AM147" s="47"/>
      <c r="AN147" s="50"/>
      <c r="AO147" s="50"/>
      <c r="AP147" s="48"/>
      <c r="AQ147" s="48"/>
      <c r="AR147" s="47"/>
      <c r="AS147" s="50"/>
      <c r="AT147" s="50"/>
      <c r="AU147" s="48"/>
      <c r="AV147" s="48"/>
      <c r="AW147" s="47"/>
      <c r="AX147" s="50"/>
      <c r="AY147" s="50"/>
      <c r="AZ147" s="48"/>
      <c r="BA147" s="48"/>
      <c r="BB147" s="47"/>
      <c r="BC147" s="50"/>
      <c r="BD147" s="50"/>
      <c r="BE147" s="48"/>
      <c r="BF147" s="48"/>
      <c r="BG147" s="47"/>
      <c r="BH147" s="50"/>
      <c r="BI147" s="50"/>
      <c r="BJ147" s="48"/>
      <c r="BK147" s="48"/>
      <c r="BL147" s="47"/>
      <c r="BM147" s="50"/>
      <c r="BN147" s="50"/>
      <c r="BO147" s="48"/>
      <c r="BP147" s="48"/>
      <c r="BQ147" s="47"/>
      <c r="BR147" s="50"/>
    </row>
  </sheetData>
  <autoFilter ref="A5:X122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48">
    <mergeCell ref="B125:D125"/>
    <mergeCell ref="B111:D111"/>
    <mergeCell ref="B101:D101"/>
    <mergeCell ref="B66:D66"/>
    <mergeCell ref="B83:D83"/>
    <mergeCell ref="B102:D102"/>
    <mergeCell ref="B105:D105"/>
    <mergeCell ref="B121:D121"/>
    <mergeCell ref="B9:D9"/>
    <mergeCell ref="B65:D65"/>
    <mergeCell ref="B10:D10"/>
    <mergeCell ref="B32:D32"/>
    <mergeCell ref="B36:D36"/>
    <mergeCell ref="B44:D44"/>
    <mergeCell ref="B11:D11"/>
    <mergeCell ref="B38:D38"/>
    <mergeCell ref="B45:D45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1" fitToWidth="4" fitToHeight="3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2022-06-07T06:14:25Z</dcterms:modified>
</cp:coreProperties>
</file>