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мероприятия" sheetId="10" state="hidden" r:id="rId3"/>
    <sheet name="расчет" sheetId="9" state="hidden" r:id="rId4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1'!$A$1:$O$9</definedName>
    <definedName name="_xlnm.Print_Area" localSheetId="1">'Приложение 2 -ТЭО'!$A$1:$AZ$26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W12" i="6" l="1"/>
  <c r="AS12" i="6"/>
  <c r="AO12" i="6"/>
  <c r="AK12" i="6"/>
  <c r="AG12" i="6"/>
  <c r="AC12" i="6"/>
  <c r="Y12" i="6"/>
  <c r="U12" i="6"/>
  <c r="Q12" i="6"/>
  <c r="M12" i="6"/>
  <c r="I12" i="6"/>
  <c r="H12" i="6"/>
  <c r="E12" i="6" s="1"/>
  <c r="G12" i="6"/>
  <c r="F12" i="6"/>
  <c r="AW17" i="6"/>
  <c r="AS17" i="6"/>
  <c r="AO17" i="6"/>
  <c r="AK17" i="6"/>
  <c r="AG17" i="6"/>
  <c r="AC17" i="6"/>
  <c r="Y17" i="6"/>
  <c r="U17" i="6"/>
  <c r="Q17" i="6"/>
  <c r="M17" i="6"/>
  <c r="I17" i="6"/>
  <c r="H17" i="6"/>
  <c r="G17" i="6"/>
  <c r="E17" i="6" s="1"/>
  <c r="F17" i="6"/>
  <c r="AW13" i="6"/>
  <c r="AS13" i="6"/>
  <c r="AO13" i="6"/>
  <c r="AK13" i="6"/>
  <c r="AG13" i="6"/>
  <c r="AC13" i="6"/>
  <c r="Y13" i="6"/>
  <c r="U13" i="6"/>
  <c r="Q13" i="6"/>
  <c r="M13" i="6"/>
  <c r="I13" i="6"/>
  <c r="H13" i="6"/>
  <c r="E13" i="6" s="1"/>
  <c r="G13" i="6"/>
  <c r="F13" i="6"/>
  <c r="AW23" i="6" l="1"/>
  <c r="AS23" i="6"/>
  <c r="AO23" i="6"/>
  <c r="AK23" i="6"/>
  <c r="AG23" i="6"/>
  <c r="AC23" i="6"/>
  <c r="Y23" i="6"/>
  <c r="U23" i="6"/>
  <c r="Q23" i="6"/>
  <c r="M23" i="6"/>
  <c r="I23" i="6"/>
  <c r="H23" i="6"/>
  <c r="G23" i="6"/>
  <c r="F23" i="6"/>
  <c r="AW26" i="6"/>
  <c r="AS26" i="6"/>
  <c r="AO26" i="6"/>
  <c r="AK26" i="6"/>
  <c r="AG26" i="6"/>
  <c r="AC26" i="6"/>
  <c r="Y26" i="6"/>
  <c r="U26" i="6"/>
  <c r="Q26" i="6"/>
  <c r="M26" i="6"/>
  <c r="I26" i="6"/>
  <c r="H26" i="6"/>
  <c r="G26" i="6"/>
  <c r="F26" i="6"/>
  <c r="AW24" i="6"/>
  <c r="AS24" i="6"/>
  <c r="AO24" i="6"/>
  <c r="AK24" i="6"/>
  <c r="AG24" i="6"/>
  <c r="AC24" i="6"/>
  <c r="Y24" i="6"/>
  <c r="U24" i="6"/>
  <c r="Q24" i="6"/>
  <c r="M24" i="6"/>
  <c r="I24" i="6"/>
  <c r="H24" i="6"/>
  <c r="G24" i="6"/>
  <c r="F24" i="6"/>
  <c r="E24" i="6" s="1"/>
  <c r="AW11" i="6"/>
  <c r="AS11" i="6"/>
  <c r="AO11" i="6"/>
  <c r="AK11" i="6"/>
  <c r="AG11" i="6"/>
  <c r="AC11" i="6"/>
  <c r="Y11" i="6"/>
  <c r="U11" i="6"/>
  <c r="Q11" i="6"/>
  <c r="M11" i="6"/>
  <c r="I11" i="6"/>
  <c r="H11" i="6"/>
  <c r="G11" i="6"/>
  <c r="F11" i="6"/>
  <c r="AW19" i="6"/>
  <c r="AS19" i="6"/>
  <c r="AO19" i="6"/>
  <c r="AK19" i="6"/>
  <c r="AG19" i="6"/>
  <c r="AC19" i="6"/>
  <c r="Y19" i="6"/>
  <c r="U19" i="6"/>
  <c r="Q19" i="6"/>
  <c r="M19" i="6"/>
  <c r="I19" i="6"/>
  <c r="H19" i="6"/>
  <c r="G19" i="6"/>
  <c r="F19" i="6"/>
  <c r="AW14" i="6"/>
  <c r="AS14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s="1"/>
  <c r="AW20" i="6"/>
  <c r="AS20" i="6"/>
  <c r="AO20" i="6"/>
  <c r="AK20" i="6"/>
  <c r="AG20" i="6"/>
  <c r="AC20" i="6"/>
  <c r="Y20" i="6"/>
  <c r="U20" i="6"/>
  <c r="Q20" i="6"/>
  <c r="M20" i="6"/>
  <c r="I20" i="6"/>
  <c r="H20" i="6"/>
  <c r="G20" i="6"/>
  <c r="F20" i="6"/>
  <c r="AW18" i="6"/>
  <c r="AS18" i="6"/>
  <c r="AO18" i="6"/>
  <c r="AK18" i="6"/>
  <c r="AG18" i="6"/>
  <c r="AC18" i="6"/>
  <c r="Y18" i="6"/>
  <c r="U18" i="6"/>
  <c r="Q18" i="6"/>
  <c r="M18" i="6"/>
  <c r="I18" i="6"/>
  <c r="H18" i="6"/>
  <c r="G18" i="6"/>
  <c r="F18" i="6"/>
  <c r="E26" i="6" l="1"/>
  <c r="E23" i="6"/>
  <c r="E19" i="6"/>
  <c r="E11" i="6"/>
  <c r="E18" i="6"/>
  <c r="E20" i="6"/>
  <c r="AW16" i="6"/>
  <c r="AS16" i="6"/>
  <c r="AO16" i="6"/>
  <c r="AK16" i="6"/>
  <c r="AG16" i="6"/>
  <c r="AC16" i="6"/>
  <c r="Y16" i="6"/>
  <c r="U16" i="6"/>
  <c r="Q16" i="6"/>
  <c r="M16" i="6"/>
  <c r="I16" i="6"/>
  <c r="H16" i="6"/>
  <c r="G16" i="6"/>
  <c r="F16" i="6"/>
  <c r="AW15" i="6"/>
  <c r="AS15" i="6"/>
  <c r="AO15" i="6"/>
  <c r="AK15" i="6"/>
  <c r="AG15" i="6"/>
  <c r="AC15" i="6"/>
  <c r="Y15" i="6"/>
  <c r="U15" i="6"/>
  <c r="Q15" i="6"/>
  <c r="M15" i="6"/>
  <c r="I15" i="6"/>
  <c r="H15" i="6"/>
  <c r="G15" i="6"/>
  <c r="F15" i="6"/>
  <c r="E16" i="6" l="1"/>
  <c r="E15" i="6"/>
  <c r="J22" i="6" l="1"/>
  <c r="K22" i="6"/>
  <c r="L22" i="6"/>
  <c r="N22" i="6"/>
  <c r="O22" i="6"/>
  <c r="P22" i="6"/>
  <c r="R22" i="6"/>
  <c r="S22" i="6"/>
  <c r="T22" i="6"/>
  <c r="V22" i="6"/>
  <c r="W22" i="6"/>
  <c r="X22" i="6"/>
  <c r="Z22" i="6"/>
  <c r="AA22" i="6"/>
  <c r="AB22" i="6"/>
  <c r="AD22" i="6"/>
  <c r="AE22" i="6"/>
  <c r="AF22" i="6"/>
  <c r="AH22" i="6"/>
  <c r="AI22" i="6"/>
  <c r="AJ22" i="6"/>
  <c r="AL22" i="6"/>
  <c r="AM22" i="6"/>
  <c r="AN22" i="6"/>
  <c r="AP22" i="6"/>
  <c r="AQ22" i="6"/>
  <c r="AR22" i="6"/>
  <c r="AT22" i="6"/>
  <c r="AU22" i="6"/>
  <c r="AV22" i="6"/>
  <c r="AX22" i="6"/>
  <c r="AY22" i="6"/>
  <c r="AZ22" i="6"/>
  <c r="J10" i="6"/>
  <c r="K10" i="6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T10" i="6"/>
  <c r="AU10" i="6"/>
  <c r="AV10" i="6"/>
  <c r="AX10" i="6"/>
  <c r="AY10" i="6"/>
  <c r="AZ10" i="6"/>
  <c r="J21" i="6" l="1"/>
  <c r="N21" i="6"/>
  <c r="R21" i="6"/>
  <c r="V21" i="6"/>
  <c r="Z21" i="6"/>
  <c r="AD21" i="6"/>
  <c r="AH21" i="6"/>
  <c r="AL21" i="6"/>
  <c r="AM21" i="6"/>
  <c r="AP21" i="6"/>
  <c r="AT21" i="6"/>
  <c r="AX21" i="6"/>
  <c r="AY21" i="6"/>
  <c r="K21" i="6"/>
  <c r="L21" i="6"/>
  <c r="O21" i="6"/>
  <c r="P21" i="6"/>
  <c r="S21" i="6"/>
  <c r="T21" i="6"/>
  <c r="W21" i="6"/>
  <c r="X21" i="6"/>
  <c r="AA21" i="6"/>
  <c r="AB21" i="6"/>
  <c r="AE21" i="6"/>
  <c r="AF21" i="6"/>
  <c r="AI21" i="6"/>
  <c r="AJ21" i="6"/>
  <c r="AN21" i="6"/>
  <c r="AQ21" i="6"/>
  <c r="AR21" i="6"/>
  <c r="AU21" i="6"/>
  <c r="AV21" i="6"/>
  <c r="AZ21" i="6"/>
  <c r="AW25" i="6"/>
  <c r="AS25" i="6"/>
  <c r="AO25" i="6"/>
  <c r="AK25" i="6"/>
  <c r="AG25" i="6"/>
  <c r="AC25" i="6"/>
  <c r="Y25" i="6"/>
  <c r="U25" i="6"/>
  <c r="Q25" i="6"/>
  <c r="M25" i="6"/>
  <c r="I25" i="6"/>
  <c r="H25" i="6"/>
  <c r="G25" i="6"/>
  <c r="F25" i="6"/>
  <c r="E25" i="6" l="1"/>
  <c r="F22" i="6"/>
  <c r="F21" i="6" s="1"/>
  <c r="H22" i="6"/>
  <c r="H21" i="6" s="1"/>
  <c r="G22" i="6"/>
  <c r="G21" i="6" s="1"/>
  <c r="AS22" i="6" l="1"/>
  <c r="AS21" i="6" s="1"/>
  <c r="AC22" i="6"/>
  <c r="AC21" i="6" s="1"/>
  <c r="AO22" i="6"/>
  <c r="AO21" i="6" s="1"/>
  <c r="Y22" i="6"/>
  <c r="Y21" i="6" s="1"/>
  <c r="AK22" i="6"/>
  <c r="AK21" i="6" s="1"/>
  <c r="U22" i="6"/>
  <c r="U21" i="6" s="1"/>
  <c r="AW22" i="6"/>
  <c r="AW21" i="6" s="1"/>
  <c r="AG22" i="6"/>
  <c r="AG21" i="6" s="1"/>
  <c r="Q22" i="6"/>
  <c r="Q21" i="6" s="1"/>
  <c r="M22" i="6"/>
  <c r="M21" i="6" s="1"/>
  <c r="I22" i="6"/>
  <c r="I21" i="6" s="1"/>
  <c r="E22" i="6"/>
  <c r="E21" i="6" s="1"/>
  <c r="J9" i="6"/>
  <c r="L9" i="6"/>
  <c r="N9" i="6"/>
  <c r="O9" i="6"/>
  <c r="P9" i="6"/>
  <c r="R9" i="6"/>
  <c r="S9" i="6"/>
  <c r="T9" i="6"/>
  <c r="V9" i="6"/>
  <c r="W9" i="6"/>
  <c r="X9" i="6"/>
  <c r="Z9" i="6"/>
  <c r="AA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T9" i="6"/>
  <c r="AU9" i="6"/>
  <c r="AV9" i="6"/>
  <c r="AX9" i="6"/>
  <c r="AY9" i="6"/>
  <c r="AZ9" i="6"/>
  <c r="K9" i="6"/>
  <c r="AS10" i="6"/>
  <c r="AO10" i="6"/>
  <c r="AK10" i="6"/>
  <c r="Q10" i="6"/>
  <c r="M10" i="6"/>
  <c r="F10" i="6"/>
  <c r="K20" i="10"/>
  <c r="Y10" i="6" l="1"/>
  <c r="U10" i="6"/>
  <c r="AW10" i="6"/>
  <c r="H10" i="6"/>
  <c r="AC10" i="6"/>
  <c r="AG10" i="6"/>
  <c r="E10" i="6" l="1"/>
  <c r="G10" i="6"/>
  <c r="I10" i="6"/>
  <c r="I9" i="6" s="1"/>
  <c r="E9" i="6"/>
  <c r="AG9" i="6"/>
  <c r="AW9" i="6"/>
  <c r="AS9" i="6"/>
  <c r="AO9" i="6"/>
  <c r="AK9" i="6"/>
  <c r="AC9" i="6"/>
  <c r="Y9" i="6"/>
  <c r="U9" i="6"/>
  <c r="Q9" i="6"/>
  <c r="M9" i="6"/>
  <c r="H9" i="6"/>
  <c r="F9" i="6"/>
  <c r="G9" i="6" l="1"/>
  <c r="N15" i="9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<sst xmlns="http://schemas.openxmlformats.org/spreadsheetml/2006/main" count="511" uniqueCount="303">
  <si>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</si>
  <si>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</si>
  <si>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</si>
  <si>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</si>
  <si>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</si>
  <si>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</si>
  <si>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</si>
  <si>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</si>
  <si>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</si>
  <si>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</si>
  <si>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</si>
  <si>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</si>
  <si>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</si>
  <si>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</si>
  <si>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</si>
  <si>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</si>
  <si>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</si>
  <si>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</si>
  <si>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</si>
  <si>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</si>
  <si>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</si>
  <si>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</si>
  <si>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</si>
  <si>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</si>
  <si>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</si>
  <si>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</si>
  <si>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</si>
  <si>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</si>
  <si>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</si>
  <si>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</si>
  <si>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</si>
  <si>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</si>
  <si>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</si>
  <si>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</si>
  <si>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</si>
  <si>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</si>
  <si>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</si>
  <si>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</si>
  <si>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</si>
  <si>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</si>
  <si>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</si>
  <si>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</si>
  <si>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</si>
  <si>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</si>
  <si>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</si>
  <si>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</si>
  <si>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</si>
  <si>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</si>
  <si>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</si>
  <si>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</si>
  <si>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</si>
  <si>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</si>
  <si>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</si>
  <si>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</si>
  <si>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</si>
  <si>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</si>
  <si>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</si>
  <si>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</si>
  <si>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</si>
  <si>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</si>
  <si>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</si>
  <si>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</si>
  <si>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</si>
  <si>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</si>
  <si>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</si>
  <si>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</si>
  <si>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</si>
  <si>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</si>
  <si>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</si>
  <si>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</si>
  <si>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</si>
  <si>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</si>
  <si>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</si>
  <si>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</si>
  <si>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</si>
  <si>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</si>
  <si>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</si>
  <si>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</si>
  <si>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</si>
  <si>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</si>
  <si>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</si>
  <si>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</si>
  <si>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</si>
  <si>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</si>
  <si>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</si>
  <si>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</si>
  <si>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</si>
  <si>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</si>
  <si>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</si>
  <si>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</si>
  <si>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</si>
  <si>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</si>
  <si>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</si>
  <si>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</si>
  <si>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</si>
  <si>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</si>
  <si>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</si>
  <si>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</si>
  <si>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</si>
  <si>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</si>
  <si>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</si>
  <si>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</si>
  <si>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</si>
  <si>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</si>
  <si>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</si>
  <si>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</si>
  <si>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</si>
  <si>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</si>
  <si>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</si>
  <si>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</si>
  <si>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</si>
  <si>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</si>
  <si>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</si>
  <si>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</si>
  <si>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</si>
  <si>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</si>
  <si>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</si>
  <si>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</si>
  <si>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</si>
  <si>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</si>
  <si>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</si>
  <si>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</si>
  <si>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</si>
  <si>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</si>
  <si>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</si>
  <si>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</si>
  <si>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</si>
  <si>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</si>
  <si>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</si>
  <si>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</si>
  <si>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</si>
  <si>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</si>
  <si>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</si>
  <si>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</si>
  <si>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</si>
  <si>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</si>
  <si>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</si>
  <si>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</si>
  <si>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</si>
  <si>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</si>
  <si>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</si>
  <si>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</si>
  <si>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</si>
  <si>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</si>
  <si>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</si>
  <si>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</si>
  <si>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</si>
  <si>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</si>
  <si>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</si>
  <si>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</si>
  <si>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</si>
  <si>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</si>
  <si>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</si>
  <si>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</si>
  <si>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</si>
  <si>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</si>
  <si>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</si>
  <si>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</si>
  <si>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</si>
  <si>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</si>
  <si>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</si>
  <si>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</si>
  <si>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</si>
  <si>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</si>
  <si>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</si>
  <si>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</si>
  <si>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</si>
  <si>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</si>
  <si>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</si>
  <si>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</si>
  <si>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</si>
  <si>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</si>
  <si>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</si>
  <si>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</si>
  <si>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</si>
  <si>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</si>
  <si>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1.</t>
  </si>
  <si>
    <t>2.</t>
  </si>
  <si>
    <t>2.1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</si>
  <si>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</si>
  <si>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</si>
  <si>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</si>
  <si>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</si>
  <si>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</si>
  <si>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</si>
  <si>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</si>
  <si>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</si>
  <si>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Перечень мероприятий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</si>
  <si>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2.1.1</t>
  </si>
  <si>
    <t>Передать МР ЗР «Заполярный район» "Организация и проведение физкультурных мероприятий и спортивных мероприятий"</t>
  </si>
  <si>
    <t>№ п/п</t>
  </si>
  <si>
    <t>Наименование спортивного мероприятия</t>
  </si>
  <si>
    <t>Возрастная группа</t>
  </si>
  <si>
    <t>Дата начала и окончания</t>
  </si>
  <si>
    <t>Город (место) проведения</t>
  </si>
  <si>
    <t>Ответственный за проведение</t>
  </si>
  <si>
    <t>Финансирующие организации</t>
  </si>
  <si>
    <t>Раздел календарного плана</t>
  </si>
  <si>
    <t>Региональные/
Межмуниципальные/
Межрегиональные/
Всероссийские</t>
  </si>
  <si>
    <t>Нормативная стоимость одного мероприятия</t>
  </si>
  <si>
    <t>Спортивные состязания оленеводов "Сямянхат Мерета" (Самый быстрый)</t>
  </si>
  <si>
    <t>Мужчины</t>
  </si>
  <si>
    <t>Женщины</t>
  </si>
  <si>
    <t>I-II квартал</t>
  </si>
  <si>
    <t>п. Нельмин-Нос</t>
  </si>
  <si>
    <t>с/с Н-Нос</t>
  </si>
  <si>
    <t>МР ЗР «Заполярный район»</t>
  </si>
  <si>
    <t>III часть «Муниципальные, межмуниципальные, региональные спортивные мероприятия». Национальные виды спорта.</t>
  </si>
  <si>
    <t>Региональные</t>
  </si>
  <si>
    <t>Межмуниципальный этап общероссийского проекта «Волейбол в школу»</t>
  </si>
  <si>
    <t>Юноши</t>
  </si>
  <si>
    <t>Девушки</t>
  </si>
  <si>
    <t>I квартал</t>
  </si>
  <si>
    <t>с. Несь</t>
  </si>
  <si>
    <t>с/с Несь</t>
  </si>
  <si>
    <t>I часть «Муниципальные, межмуниципальные, региональные физкультурные мероприятия». 
Школьный спорт.</t>
  </si>
  <si>
    <t>Межмуниципальные</t>
  </si>
  <si>
    <t>Межмуниципальный этап общероссийского проекта «Баскетбол в школу»</t>
  </si>
  <si>
    <t>Региональный молодёжный физкультурно-спортивный праздник «Под одним небом»</t>
  </si>
  <si>
    <t>Июнь</t>
  </si>
  <si>
    <t>с. Оксино</t>
  </si>
  <si>
    <t>с/с Оксино</t>
  </si>
  <si>
    <t>I часть «Муниципальные, межмуниципальные, региональные физкультурные мероприятия». Массовые мероприятия.</t>
  </si>
  <si>
    <t>Межмуниципальное спортивно-оздоровительное мероприятие «Волейбол»</t>
  </si>
  <si>
    <t xml:space="preserve">Мальчики </t>
  </si>
  <si>
    <t xml:space="preserve">Девочки </t>
  </si>
  <si>
    <t xml:space="preserve">Март </t>
  </si>
  <si>
    <t xml:space="preserve">с. Оксино </t>
  </si>
  <si>
    <t xml:space="preserve">Межмуниципальные соревнования по мини-футболу </t>
  </si>
  <si>
    <t>Январь</t>
  </si>
  <si>
    <t>Межмуниципальное физкультурно-спортивное мероприятие "Чтобы тело и душа были молоды"</t>
  </si>
  <si>
    <t xml:space="preserve">Мужчины   </t>
  </si>
  <si>
    <t xml:space="preserve">Женщины       </t>
  </si>
  <si>
    <t>Апрель</t>
  </si>
  <si>
    <t>п. Красное</t>
  </si>
  <si>
    <t>с/с Красное</t>
  </si>
  <si>
    <t xml:space="preserve">Открытое первенство по баскетболу </t>
  </si>
  <si>
    <t xml:space="preserve">Февраль </t>
  </si>
  <si>
    <t>Открытое первенство по волейболу "Рождественские встречи"</t>
  </si>
  <si>
    <t>Открытое первенство п.Красное по волейболу, среди команд мужского состава</t>
  </si>
  <si>
    <t>Межмуниципальные соревнования по волейболу «Апрельские встречи»</t>
  </si>
  <si>
    <t>Открытое физкультурно-спортивное мероприятие, посвященное Дню велосипедиста</t>
  </si>
  <si>
    <t>Мужчины, юноши</t>
  </si>
  <si>
    <t>Женщины, девушки</t>
  </si>
  <si>
    <t>Межмуниципальные соревнования по настольному теннису</t>
  </si>
  <si>
    <t>Декабрь</t>
  </si>
  <si>
    <t>Межмуниципальное физкультурно-оздоровительное мероприятие "Возможности ограничены, способности безграничны"</t>
  </si>
  <si>
    <t>Межмуниципальные соревнования по национальным видам спорта</t>
  </si>
  <si>
    <t xml:space="preserve">Мужчины, юноши  </t>
  </si>
  <si>
    <t xml:space="preserve">Женщины, девушки   </t>
  </si>
  <si>
    <t>С/с Н-Нос</t>
  </si>
  <si>
    <t>Межмуниципальная Сельская Спартакиада (Сельские спортивные игры)</t>
  </si>
  <si>
    <t xml:space="preserve">Женщины   </t>
  </si>
  <si>
    <t>Январь – апрель</t>
  </si>
  <si>
    <t>с. Коткино</t>
  </si>
  <si>
    <t>с/с Коткино</t>
  </si>
  <si>
    <t>Межмуниципальные соревнования по волейболу</t>
  </si>
  <si>
    <t>III часть «Муниципальные, межмуниципальные, региональные спортивные мероприятия».Волейбол.</t>
  </si>
  <si>
    <t>ИТОГО</t>
  </si>
  <si>
    <t>99 460,67 рублей – значение базового норматива затрат на оказание государственной услуги «Организация и проведение физкультурных и спортивных мероприятий (региональные, межмуниципальные)» на 2024 год, рассчитан, исходя из фактических затрат на эту услугу за 2021-2023 гг. Утверждаем распоряжением ДОКиС НАО на предстоящий год, пересчитываем ежегодно.</t>
  </si>
  <si>
    <r>
      <t>На 2025 год</t>
    </r>
    <r>
      <rPr>
        <sz val="11"/>
        <color rgb="FF000000"/>
        <rFont val="Calibri"/>
        <family val="2"/>
        <scheme val="minor"/>
      </rPr>
      <t>     значение норматива составит -  100 415,07   рублей.</t>
    </r>
  </si>
  <si>
    <t>-</t>
  </si>
  <si>
    <t>обеспечение возможности разным категориям граждан, проживающим в Заполярном районе, систематически заниматься физической культурой, массовым спортом</t>
  </si>
  <si>
    <t>1.1</t>
  </si>
  <si>
    <t>1.1.1</t>
  </si>
  <si>
    <t>1.1.2</t>
  </si>
  <si>
    <t>2.1.2</t>
  </si>
  <si>
    <t>Проведение межмуниципальных спортивных соревнований по волейболу в п. Амдерма</t>
  </si>
  <si>
    <t xml:space="preserve">Проведение межмуниципальных спортивных соревнований по волейболу в с. Несь </t>
  </si>
  <si>
    <t>Приложение 2 к  муниципальной программе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</si>
  <si>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Приложение 1 к  муниципальной программе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</si>
  <si>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Перечень целевых показателей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</si>
  <si>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Подраздел 1. Организация спортивной деятельности населения</t>
  </si>
  <si>
    <t>Всероссийская патриотическая акция "Огненные картины войны"</t>
  </si>
  <si>
    <t>Конкурс молодых семей "Мама, папа, я - спортивная семья!"</t>
  </si>
  <si>
    <t>Подраздел 1. Организация досугово-спортивных и военно-патриотических мероприятий</t>
  </si>
  <si>
    <t>Раздел 2. Реализация молодежной политики</t>
  </si>
  <si>
    <t>Раздел 1. Развитие физической культуры и спорта</t>
  </si>
  <si>
    <t>1.1.3</t>
  </si>
  <si>
    <t>1.1.4</t>
  </si>
  <si>
    <t>Администрация поселения ЗР НАО</t>
  </si>
  <si>
    <t>2.1.3</t>
  </si>
  <si>
    <t>Сельское поселение "Шоинский сельсовет" ЗР НАО</t>
  </si>
  <si>
    <t>Сельское поселение "Пустозерский сельсовет" ЗР НАО</t>
  </si>
  <si>
    <t>количество проведенных мероприятий, направленных на продвижение инициативной и талантливой молодежи</t>
  </si>
  <si>
    <t>число участников спортивных соревнований, проводимых на территории Заполярного района</t>
  </si>
  <si>
    <t>количество муниципальных образований, участвующих в досугово-спортивных и военно-патриотических мероприятиях</t>
  </si>
  <si>
    <t>2.1.4</t>
  </si>
  <si>
    <t>1.1.5</t>
  </si>
  <si>
    <t>1.1.6</t>
  </si>
  <si>
    <t>Сельское поселение "Малоземельский сельсовет" ЗР НАО</t>
  </si>
  <si>
    <t>создание условий для успешной социализации и эффективной самореализации молодежи на территории Заполярного района, развития потенциала талантливой молодежи и продвижения ее на межмуниципальном уровне, вовлечения граждан, проживающих на территории Заполярного района в добровольческую (волонтерскую) и патриотическую деятельность</t>
  </si>
  <si>
    <t>человек</t>
  </si>
  <si>
    <t>1.1.7</t>
  </si>
  <si>
    <t>Сельское поселение "Коткинский сельсовет" ЗР НАО</t>
  </si>
  <si>
    <t>Сельское поселение "Пешский сельсовет" ЗР НАО</t>
  </si>
  <si>
    <t xml:space="preserve">численность молодых граждан, вовлеченных в общественную деятельность (участие в мероприятиях) 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</si>
  <si>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</si>
  <si>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</si>
  <si>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"Юшарский сельсовет" ЗР НАО</t>
  </si>
  <si>
    <t>1.1.8</t>
  </si>
  <si>
    <t>1.1.9</t>
  </si>
  <si>
    <t>1.1.10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</si>
</sst>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6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2" fillId="0" borderId="0" xfId="5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 wrapText="1"/>
    </xf>
    <xf numFmtId="0" fontId="23" fillId="0" borderId="0" xfId="5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vertical="top" wrapText="1"/>
    </xf>
    <xf numFmtId="4" fontId="23" fillId="0" borderId="1" xfId="0" applyNumberFormat="1" applyFont="1" applyBorder="1" applyAlignment="1">
      <alignment horizontal="center"/>
    </xf>
    <xf numFmtId="165" fontId="25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5" fontId="21" fillId="0" borderId="1" xfId="5" applyNumberFormat="1" applyFont="1" applyFill="1" applyBorder="1" applyAlignment="1">
      <alignment horizontal="right" vertical="center" wrapText="1"/>
    </xf>
    <xf numFmtId="165" fontId="21" fillId="0" borderId="5" xfId="5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1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1" fillId="0" borderId="1" xfId="5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49" fontId="25" fillId="0" borderId="1" xfId="5" applyNumberFormat="1" applyFont="1" applyFill="1" applyBorder="1" applyAlignment="1">
      <alignment horizontal="center" vertical="center" wrapText="1"/>
    </xf>
    <xf numFmtId="49" fontId="21" fillId="0" borderId="1" xfId="5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49" fontId="25" fillId="0" borderId="1" xfId="5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3" xfId="5" applyFont="1" applyFill="1" applyBorder="1" applyAlignment="1">
      <alignment horizontal="left" vertical="center" wrapText="1"/>
    </xf>
    <xf numFmtId="0" fontId="25" fillId="0" borderId="4" xfId="5" applyFont="1" applyFill="1" applyBorder="1" applyAlignment="1">
      <alignment horizontal="left" vertical="center" wrapText="1"/>
    </xf>
    <xf numFmtId="0" fontId="25" fillId="0" borderId="5" xfId="5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horizontal="left" vertical="center" wrapText="1"/>
    </xf>
    <xf numFmtId="167" fontId="25" fillId="0" borderId="4" xfId="0" applyNumberFormat="1" applyFont="1" applyFill="1" applyBorder="1" applyAlignment="1">
      <alignment horizontal="left" vertical="center" wrapText="1"/>
    </xf>
    <xf numFmtId="167" fontId="25" fillId="0" borderId="5" xfId="0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6" xfId="5" applyFont="1" applyFill="1" applyBorder="1" applyAlignment="1">
      <alignment horizontal="center" vertical="center" wrapText="1"/>
    </xf>
    <xf numFmtId="0" fontId="21" fillId="0" borderId="13" xfId="5" applyFont="1" applyFill="1" applyBorder="1" applyAlignment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3" fillId="0" borderId="3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view="pageBreakPreview" zoomScale="90" zoomScaleNormal="90" zoomScaleSheetLayoutView="90" workbookViewId="0">
      <pane ySplit="5" topLeftCell="A6" activePane="bottomLeft" state="frozen"/>
      <selection pane="bottomLeft" activeCell="E6" sqref="E6"/>
    </sheetView>
  </sheetViews>
  <sheetFormatPr defaultRowHeight="15" x14ac:dyDescent="0.25"/>
  <cols>
    <col min="1" max="1" width="35.5703125" style="5" customWidth="1"/>
    <col min="2" max="2" width="36.85546875" style="5" customWidth="1"/>
    <col min="3" max="3" width="11.5703125" style="5" customWidth="1"/>
    <col min="4" max="4" width="19.140625" style="5" customWidth="1"/>
    <col min="5" max="15" width="10.28515625" style="5" bestFit="1" customWidth="1"/>
    <col min="16" max="16384" width="9.140625" style="5"/>
  </cols>
  <sheetData>
    <row r="1" spans="1:15" ht="71.25" customHeight="1" x14ac:dyDescent="0.25">
      <c r="E1" s="4"/>
      <c r="K1" s="103" t="s">
        <v>270</v>
      </c>
      <c r="L1" s="103"/>
      <c r="M1" s="103"/>
      <c r="N1" s="103"/>
      <c r="O1" s="103"/>
    </row>
    <row r="2" spans="1:15" ht="31.5" customHeight="1" x14ac:dyDescent="0.25">
      <c r="A2" s="104" t="s">
        <v>271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15" ht="15.75" customHeight="1" x14ac:dyDescent="0.25"/>
    <row r="4" spans="1:15" ht="70.5" customHeight="1" x14ac:dyDescent="0.25">
      <c r="A4" s="102" t="s">
        <v>162</v>
      </c>
      <c r="B4" s="102" t="s">
        <v>161</v>
      </c>
      <c r="C4" s="102" t="s">
        <v>75</v>
      </c>
      <c r="D4" s="105" t="s">
        <v>169</v>
      </c>
      <c r="E4" s="102" t="s">
        <v>180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5" x14ac:dyDescent="0.25">
      <c r="A5" s="102"/>
      <c r="B5" s="102"/>
      <c r="C5" s="102"/>
      <c r="D5" s="105"/>
      <c r="E5" s="59">
        <v>2025</v>
      </c>
      <c r="F5" s="68">
        <v>2026</v>
      </c>
      <c r="G5" s="68">
        <v>2027</v>
      </c>
      <c r="H5" s="68">
        <v>2028</v>
      </c>
      <c r="I5" s="68">
        <v>2029</v>
      </c>
      <c r="J5" s="68">
        <v>2030</v>
      </c>
      <c r="K5" s="69">
        <v>2031</v>
      </c>
      <c r="L5" s="69">
        <v>2032</v>
      </c>
      <c r="M5" s="69">
        <v>2033</v>
      </c>
      <c r="N5" s="69">
        <v>2034</v>
      </c>
      <c r="O5" s="69">
        <v>2035</v>
      </c>
    </row>
    <row r="6" spans="1:15" ht="78" customHeight="1" x14ac:dyDescent="0.25">
      <c r="A6" s="84" t="s">
        <v>262</v>
      </c>
      <c r="B6" s="84" t="s">
        <v>285</v>
      </c>
      <c r="C6" s="85" t="s">
        <v>292</v>
      </c>
      <c r="D6" s="85" t="s">
        <v>261</v>
      </c>
      <c r="E6" s="85">
        <v>480</v>
      </c>
      <c r="F6" s="85">
        <v>410</v>
      </c>
      <c r="G6" s="85">
        <v>420</v>
      </c>
      <c r="H6" s="85">
        <v>425</v>
      </c>
      <c r="I6" s="85">
        <v>430</v>
      </c>
      <c r="J6" s="85">
        <v>435</v>
      </c>
      <c r="K6" s="85">
        <v>440</v>
      </c>
      <c r="L6" s="85">
        <v>445</v>
      </c>
      <c r="M6" s="85">
        <v>450</v>
      </c>
      <c r="N6" s="85">
        <v>455</v>
      </c>
      <c r="O6" s="85">
        <v>460</v>
      </c>
    </row>
    <row r="7" spans="1:15" ht="64.5" customHeight="1" x14ac:dyDescent="0.25">
      <c r="A7" s="101" t="s">
        <v>291</v>
      </c>
      <c r="B7" s="84" t="s">
        <v>286</v>
      </c>
      <c r="C7" s="85" t="s">
        <v>179</v>
      </c>
      <c r="D7" s="83" t="s">
        <v>261</v>
      </c>
      <c r="E7" s="83">
        <v>19</v>
      </c>
      <c r="F7" s="83">
        <v>19</v>
      </c>
      <c r="G7" s="83">
        <v>19</v>
      </c>
      <c r="H7" s="83">
        <v>19</v>
      </c>
      <c r="I7" s="83">
        <v>19</v>
      </c>
      <c r="J7" s="83">
        <v>19</v>
      </c>
      <c r="K7" s="83">
        <v>19</v>
      </c>
      <c r="L7" s="83">
        <v>19</v>
      </c>
      <c r="M7" s="83">
        <v>19</v>
      </c>
      <c r="N7" s="83">
        <v>19</v>
      </c>
      <c r="O7" s="83">
        <v>19</v>
      </c>
    </row>
    <row r="8" spans="1:15" ht="53.25" customHeight="1" x14ac:dyDescent="0.25">
      <c r="A8" s="101"/>
      <c r="B8" s="84" t="s">
        <v>284</v>
      </c>
      <c r="C8" s="85" t="s">
        <v>179</v>
      </c>
      <c r="D8" s="83" t="s">
        <v>261</v>
      </c>
      <c r="E8" s="83">
        <v>3</v>
      </c>
      <c r="F8" s="83">
        <v>1</v>
      </c>
      <c r="G8" s="83">
        <v>1</v>
      </c>
      <c r="H8" s="83">
        <v>1</v>
      </c>
      <c r="I8" s="83">
        <v>1</v>
      </c>
      <c r="J8" s="83">
        <v>1</v>
      </c>
      <c r="K8" s="83">
        <v>1</v>
      </c>
      <c r="L8" s="83">
        <v>1</v>
      </c>
      <c r="M8" s="83">
        <v>1</v>
      </c>
      <c r="N8" s="83">
        <v>1</v>
      </c>
      <c r="O8" s="83">
        <v>1</v>
      </c>
    </row>
    <row r="9" spans="1:15" ht="51" customHeight="1" x14ac:dyDescent="0.25">
      <c r="A9" s="101"/>
      <c r="B9" s="84" t="s">
        <v>296</v>
      </c>
      <c r="C9" s="85" t="s">
        <v>292</v>
      </c>
      <c r="D9" s="83" t="s">
        <v>261</v>
      </c>
      <c r="E9" s="83">
        <v>60</v>
      </c>
      <c r="F9" s="83">
        <v>60</v>
      </c>
      <c r="G9" s="83">
        <v>65</v>
      </c>
      <c r="H9" s="83">
        <v>65</v>
      </c>
      <c r="I9" s="83">
        <v>70</v>
      </c>
      <c r="J9" s="83">
        <v>70</v>
      </c>
      <c r="K9" s="83">
        <v>75</v>
      </c>
      <c r="L9" s="83">
        <v>75</v>
      </c>
      <c r="M9" s="83">
        <v>80</v>
      </c>
      <c r="N9" s="83">
        <v>80</v>
      </c>
      <c r="O9" s="83">
        <v>85</v>
      </c>
    </row>
  </sheetData>
  <mergeCells count="8">
    <mergeCell ref="A7:A9"/>
    <mergeCell ref="E4:O4"/>
    <mergeCell ref="K1:O1"/>
    <mergeCell ref="A2:O2"/>
    <mergeCell ref="C4:C5"/>
    <mergeCell ref="D4:D5"/>
    <mergeCell ref="B4:B5"/>
    <mergeCell ref="A4:A5"/>
  </mergeCells>
  <pageMargins left="0.70866141732283472" right="0.31496062992125984" top="0.35433070866141736" bottom="0.74803149606299213" header="0.31496062992125984" footer="0.31496062992125984"/>
  <pageSetup paperSize="9" scale="6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Z26"/>
  <sheetViews>
    <sheetView view="pageBreakPreview" zoomScale="50" zoomScaleNormal="70" zoomScaleSheetLayoutView="50" workbookViewId="0">
      <selection activeCell="M19" sqref="M19"/>
    </sheetView>
  </sheetViews>
  <sheetFormatPr defaultColWidth="9.140625" defaultRowHeight="18.75" outlineLevelRow="3" x14ac:dyDescent="0.25"/>
  <cols>
    <col min="1" max="1" width="10.85546875" style="62" customWidth="1"/>
    <col min="2" max="2" width="53.42578125" style="62" customWidth="1"/>
    <col min="3" max="3" width="27.7109375" style="62" customWidth="1"/>
    <col min="4" max="4" width="26.7109375" style="62" customWidth="1"/>
    <col min="5" max="5" width="17.5703125" style="64" customWidth="1"/>
    <col min="6" max="6" width="13.7109375" style="62" customWidth="1"/>
    <col min="7" max="7" width="16.42578125" style="62" customWidth="1" collapsed="1"/>
    <col min="8" max="8" width="15" style="62" customWidth="1"/>
    <col min="9" max="9" width="14.140625" style="64" customWidth="1"/>
    <col min="10" max="10" width="14.28515625" style="62" customWidth="1"/>
    <col min="11" max="11" width="14.85546875" style="62" customWidth="1"/>
    <col min="12" max="12" width="14.5703125" style="63" customWidth="1"/>
    <col min="13" max="13" width="14.42578125" style="64" customWidth="1"/>
    <col min="14" max="14" width="14.5703125" style="62" customWidth="1"/>
    <col min="15" max="15" width="13.7109375" style="62" customWidth="1"/>
    <col min="16" max="16" width="14.28515625" style="63" customWidth="1"/>
    <col min="17" max="17" width="14.140625" style="64" customWidth="1"/>
    <col min="18" max="19" width="14.5703125" style="62" customWidth="1"/>
    <col min="20" max="20" width="14.28515625" style="63" customWidth="1"/>
    <col min="21" max="21" width="13.85546875" style="64" customWidth="1"/>
    <col min="22" max="22" width="13.7109375" style="62" customWidth="1"/>
    <col min="23" max="23" width="14.28515625" style="62" customWidth="1"/>
    <col min="24" max="24" width="14" style="63" customWidth="1"/>
    <col min="25" max="25" width="14.7109375" style="64" customWidth="1"/>
    <col min="26" max="26" width="14.85546875" style="62" customWidth="1"/>
    <col min="27" max="27" width="14" style="62" customWidth="1"/>
    <col min="28" max="28" width="14.5703125" style="63" customWidth="1"/>
    <col min="29" max="29" width="13.5703125" style="64" customWidth="1"/>
    <col min="30" max="31" width="14.5703125" style="62" customWidth="1"/>
    <col min="32" max="32" width="14" style="63" customWidth="1"/>
    <col min="33" max="33" width="14.140625" style="64" customWidth="1"/>
    <col min="34" max="34" width="14.28515625" style="62" customWidth="1"/>
    <col min="35" max="35" width="14" style="62" customWidth="1"/>
    <col min="36" max="36" width="14.28515625" style="63" customWidth="1"/>
    <col min="37" max="37" width="14.140625" style="64" customWidth="1"/>
    <col min="38" max="39" width="14.5703125" style="62" customWidth="1"/>
    <col min="40" max="40" width="14.85546875" style="63" customWidth="1"/>
    <col min="41" max="41" width="13.85546875" style="64" customWidth="1"/>
    <col min="42" max="42" width="13.7109375" style="62" customWidth="1"/>
    <col min="43" max="43" width="14.5703125" style="62" customWidth="1"/>
    <col min="44" max="44" width="13.42578125" style="63" customWidth="1"/>
    <col min="45" max="45" width="13.85546875" style="64" customWidth="1"/>
    <col min="46" max="47" width="14.5703125" style="62" customWidth="1"/>
    <col min="48" max="48" width="14.85546875" style="63" customWidth="1"/>
    <col min="49" max="49" width="14.7109375" style="64" customWidth="1"/>
    <col min="50" max="50" width="14.28515625" style="62" customWidth="1"/>
    <col min="51" max="51" width="13.7109375" style="62" customWidth="1"/>
    <col min="52" max="52" width="14.5703125" style="63" customWidth="1"/>
    <col min="53" max="16384" width="9.140625" style="62"/>
  </cols>
  <sheetData>
    <row r="1" spans="1:52" s="60" customFormat="1" ht="94.5" customHeight="1" x14ac:dyDescent="0.25">
      <c r="A1" s="86"/>
      <c r="B1" s="87"/>
      <c r="C1" s="61"/>
      <c r="D1" s="61"/>
      <c r="E1" s="88"/>
      <c r="F1" s="61"/>
      <c r="G1" s="61"/>
      <c r="H1" s="61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118" t="s">
        <v>269</v>
      </c>
      <c r="AW1" s="118"/>
      <c r="AX1" s="118"/>
      <c r="AY1" s="118"/>
      <c r="AZ1" s="118"/>
    </row>
    <row r="2" spans="1:52" ht="41.25" customHeight="1" x14ac:dyDescent="0.25">
      <c r="A2" s="89"/>
      <c r="B2" s="90"/>
      <c r="C2" s="90"/>
      <c r="D2" s="90"/>
      <c r="E2" s="132" t="s">
        <v>187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86"/>
      <c r="AC2" s="89"/>
      <c r="AD2" s="89"/>
      <c r="AE2" s="89"/>
      <c r="AF2" s="86"/>
      <c r="AG2" s="89"/>
      <c r="AH2" s="89"/>
      <c r="AI2" s="89"/>
      <c r="AJ2" s="86"/>
      <c r="AK2" s="89"/>
      <c r="AL2" s="89"/>
      <c r="AM2" s="89"/>
      <c r="AN2" s="86"/>
      <c r="AO2" s="89"/>
      <c r="AP2" s="89"/>
      <c r="AQ2" s="89"/>
      <c r="AR2" s="86"/>
      <c r="AS2" s="89"/>
      <c r="AT2" s="89"/>
      <c r="AU2" s="89"/>
      <c r="AV2" s="86"/>
      <c r="AW2" s="89"/>
      <c r="AX2" s="89"/>
      <c r="AY2" s="89"/>
      <c r="AZ2" s="86"/>
    </row>
    <row r="3" spans="1:52" x14ac:dyDescent="0.25">
      <c r="A3" s="89"/>
      <c r="B3" s="89"/>
      <c r="C3" s="89"/>
      <c r="D3" s="89"/>
      <c r="E3" s="91"/>
      <c r="F3" s="89"/>
      <c r="G3" s="89"/>
      <c r="H3" s="89"/>
      <c r="I3" s="91"/>
      <c r="J3" s="89"/>
      <c r="K3" s="89"/>
      <c r="L3" s="86"/>
      <c r="M3" s="91"/>
      <c r="N3" s="89"/>
      <c r="O3" s="89"/>
      <c r="P3" s="86"/>
      <c r="Q3" s="91"/>
      <c r="R3" s="89"/>
      <c r="S3" s="89"/>
      <c r="T3" s="86"/>
      <c r="U3" s="91"/>
      <c r="V3" s="89"/>
      <c r="W3" s="89"/>
      <c r="X3" s="86"/>
      <c r="Y3" s="91"/>
      <c r="Z3" s="89"/>
      <c r="AA3" s="89"/>
      <c r="AB3" s="86"/>
      <c r="AC3" s="91"/>
      <c r="AD3" s="89"/>
      <c r="AE3" s="89"/>
      <c r="AF3" s="86"/>
      <c r="AG3" s="91"/>
      <c r="AH3" s="89"/>
      <c r="AI3" s="89"/>
      <c r="AJ3" s="86"/>
      <c r="AK3" s="91"/>
      <c r="AL3" s="89"/>
      <c r="AM3" s="89"/>
      <c r="AN3" s="86"/>
      <c r="AO3" s="91"/>
      <c r="AP3" s="89"/>
      <c r="AQ3" s="89"/>
      <c r="AR3" s="86"/>
      <c r="AS3" s="91"/>
      <c r="AT3" s="89"/>
      <c r="AU3" s="89"/>
      <c r="AV3" s="86"/>
      <c r="AW3" s="91"/>
      <c r="AX3" s="89"/>
      <c r="AY3" s="89"/>
      <c r="AZ3" s="86"/>
    </row>
    <row r="4" spans="1:52" ht="15.75" customHeight="1" x14ac:dyDescent="0.25">
      <c r="A4" s="119" t="s">
        <v>2</v>
      </c>
      <c r="B4" s="119" t="s">
        <v>4</v>
      </c>
      <c r="C4" s="119" t="s">
        <v>70</v>
      </c>
      <c r="D4" s="119" t="s">
        <v>0</v>
      </c>
      <c r="E4" s="122" t="s">
        <v>186</v>
      </c>
      <c r="F4" s="123"/>
      <c r="G4" s="123"/>
      <c r="H4" s="124"/>
      <c r="I4" s="131"/>
      <c r="J4" s="131"/>
      <c r="K4" s="131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</row>
    <row r="5" spans="1:52" ht="15.75" customHeight="1" x14ac:dyDescent="0.25">
      <c r="A5" s="120"/>
      <c r="B5" s="120"/>
      <c r="C5" s="120"/>
      <c r="D5" s="120"/>
      <c r="E5" s="125"/>
      <c r="F5" s="126"/>
      <c r="G5" s="126"/>
      <c r="H5" s="127"/>
      <c r="I5" s="112" t="s">
        <v>170</v>
      </c>
      <c r="J5" s="113"/>
      <c r="K5" s="113"/>
      <c r="L5" s="114"/>
      <c r="M5" s="112" t="s">
        <v>171</v>
      </c>
      <c r="N5" s="113"/>
      <c r="O5" s="113"/>
      <c r="P5" s="114"/>
      <c r="Q5" s="112" t="s">
        <v>172</v>
      </c>
      <c r="R5" s="113"/>
      <c r="S5" s="113"/>
      <c r="T5" s="114"/>
      <c r="U5" s="112" t="s">
        <v>173</v>
      </c>
      <c r="V5" s="113"/>
      <c r="W5" s="113"/>
      <c r="X5" s="114"/>
      <c r="Y5" s="112" t="s">
        <v>174</v>
      </c>
      <c r="Z5" s="113"/>
      <c r="AA5" s="113"/>
      <c r="AB5" s="114"/>
      <c r="AC5" s="112" t="s">
        <v>175</v>
      </c>
      <c r="AD5" s="113"/>
      <c r="AE5" s="113"/>
      <c r="AF5" s="114"/>
      <c r="AG5" s="112" t="s">
        <v>181</v>
      </c>
      <c r="AH5" s="113"/>
      <c r="AI5" s="113"/>
      <c r="AJ5" s="114"/>
      <c r="AK5" s="112" t="s">
        <v>182</v>
      </c>
      <c r="AL5" s="113"/>
      <c r="AM5" s="113"/>
      <c r="AN5" s="114"/>
      <c r="AO5" s="112" t="s">
        <v>183</v>
      </c>
      <c r="AP5" s="113"/>
      <c r="AQ5" s="113"/>
      <c r="AR5" s="114"/>
      <c r="AS5" s="112" t="s">
        <v>184</v>
      </c>
      <c r="AT5" s="113"/>
      <c r="AU5" s="113"/>
      <c r="AV5" s="114"/>
      <c r="AW5" s="112" t="s">
        <v>185</v>
      </c>
      <c r="AX5" s="113"/>
      <c r="AY5" s="113"/>
      <c r="AZ5" s="114"/>
    </row>
    <row r="6" spans="1:52" x14ac:dyDescent="0.25">
      <c r="A6" s="120"/>
      <c r="B6" s="120"/>
      <c r="C6" s="120"/>
      <c r="D6" s="120"/>
      <c r="E6" s="115" t="s">
        <v>1</v>
      </c>
      <c r="F6" s="128" t="s">
        <v>3</v>
      </c>
      <c r="G6" s="129"/>
      <c r="H6" s="130"/>
      <c r="I6" s="115" t="s">
        <v>1</v>
      </c>
      <c r="J6" s="89"/>
      <c r="K6" s="89"/>
      <c r="L6" s="91"/>
      <c r="M6" s="115" t="s">
        <v>1</v>
      </c>
      <c r="N6" s="89"/>
      <c r="O6" s="89"/>
      <c r="P6" s="91"/>
      <c r="Q6" s="115" t="s">
        <v>1</v>
      </c>
      <c r="R6" s="89"/>
      <c r="S6" s="89"/>
      <c r="T6" s="91"/>
      <c r="U6" s="115" t="s">
        <v>1</v>
      </c>
      <c r="V6" s="89"/>
      <c r="W6" s="89"/>
      <c r="X6" s="91"/>
      <c r="Y6" s="115" t="s">
        <v>1</v>
      </c>
      <c r="Z6" s="89"/>
      <c r="AA6" s="89"/>
      <c r="AB6" s="91"/>
      <c r="AC6" s="115" t="s">
        <v>1</v>
      </c>
      <c r="AD6" s="89"/>
      <c r="AE6" s="89"/>
      <c r="AF6" s="91"/>
      <c r="AG6" s="115" t="s">
        <v>1</v>
      </c>
      <c r="AH6" s="89"/>
      <c r="AI6" s="89"/>
      <c r="AJ6" s="91"/>
      <c r="AK6" s="115" t="s">
        <v>1</v>
      </c>
      <c r="AL6" s="89"/>
      <c r="AM6" s="89"/>
      <c r="AN6" s="91"/>
      <c r="AO6" s="115" t="s">
        <v>1</v>
      </c>
      <c r="AP6" s="89"/>
      <c r="AQ6" s="89"/>
      <c r="AR6" s="91"/>
      <c r="AS6" s="115" t="s">
        <v>1</v>
      </c>
      <c r="AT6" s="89"/>
      <c r="AU6" s="89"/>
      <c r="AV6" s="91"/>
      <c r="AW6" s="115" t="s">
        <v>1</v>
      </c>
      <c r="AX6" s="89"/>
      <c r="AY6" s="89"/>
      <c r="AZ6" s="91"/>
    </row>
    <row r="7" spans="1:52" s="65" customFormat="1" ht="55.5" customHeight="1" x14ac:dyDescent="0.25">
      <c r="A7" s="121"/>
      <c r="B7" s="121"/>
      <c r="C7" s="121"/>
      <c r="D7" s="121"/>
      <c r="E7" s="116"/>
      <c r="F7" s="92" t="s">
        <v>25</v>
      </c>
      <c r="G7" s="92" t="s">
        <v>26</v>
      </c>
      <c r="H7" s="92" t="s">
        <v>27</v>
      </c>
      <c r="I7" s="116"/>
      <c r="J7" s="92" t="s">
        <v>25</v>
      </c>
      <c r="K7" s="92" t="s">
        <v>26</v>
      </c>
      <c r="L7" s="92" t="s">
        <v>27</v>
      </c>
      <c r="M7" s="116"/>
      <c r="N7" s="92" t="s">
        <v>25</v>
      </c>
      <c r="O7" s="92" t="s">
        <v>26</v>
      </c>
      <c r="P7" s="92" t="s">
        <v>27</v>
      </c>
      <c r="Q7" s="116"/>
      <c r="R7" s="92" t="s">
        <v>25</v>
      </c>
      <c r="S7" s="92" t="s">
        <v>26</v>
      </c>
      <c r="T7" s="92" t="s">
        <v>27</v>
      </c>
      <c r="U7" s="116"/>
      <c r="V7" s="92" t="s">
        <v>25</v>
      </c>
      <c r="W7" s="92" t="s">
        <v>26</v>
      </c>
      <c r="X7" s="92" t="s">
        <v>27</v>
      </c>
      <c r="Y7" s="116"/>
      <c r="Z7" s="92" t="s">
        <v>25</v>
      </c>
      <c r="AA7" s="92" t="s">
        <v>26</v>
      </c>
      <c r="AB7" s="92" t="s">
        <v>27</v>
      </c>
      <c r="AC7" s="116"/>
      <c r="AD7" s="92" t="s">
        <v>25</v>
      </c>
      <c r="AE7" s="92" t="s">
        <v>26</v>
      </c>
      <c r="AF7" s="92" t="s">
        <v>27</v>
      </c>
      <c r="AG7" s="116"/>
      <c r="AH7" s="92" t="s">
        <v>25</v>
      </c>
      <c r="AI7" s="92" t="s">
        <v>26</v>
      </c>
      <c r="AJ7" s="92" t="s">
        <v>27</v>
      </c>
      <c r="AK7" s="116"/>
      <c r="AL7" s="92" t="s">
        <v>25</v>
      </c>
      <c r="AM7" s="92" t="s">
        <v>26</v>
      </c>
      <c r="AN7" s="92" t="s">
        <v>27</v>
      </c>
      <c r="AO7" s="116"/>
      <c r="AP7" s="92" t="s">
        <v>25</v>
      </c>
      <c r="AQ7" s="92" t="s">
        <v>26</v>
      </c>
      <c r="AR7" s="92" t="s">
        <v>27</v>
      </c>
      <c r="AS7" s="116"/>
      <c r="AT7" s="92" t="s">
        <v>25</v>
      </c>
      <c r="AU7" s="92" t="s">
        <v>26</v>
      </c>
      <c r="AV7" s="92" t="s">
        <v>27</v>
      </c>
      <c r="AW7" s="116"/>
      <c r="AX7" s="92" t="s">
        <v>25</v>
      </c>
      <c r="AY7" s="92" t="s">
        <v>26</v>
      </c>
      <c r="AZ7" s="92" t="s">
        <v>27</v>
      </c>
    </row>
    <row r="8" spans="1:52" s="66" customFormat="1" x14ac:dyDescent="0.25">
      <c r="A8" s="93">
        <v>1</v>
      </c>
      <c r="B8" s="93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3">
        <v>23</v>
      </c>
      <c r="X8" s="93">
        <v>24</v>
      </c>
      <c r="Y8" s="93">
        <v>25</v>
      </c>
      <c r="Z8" s="93">
        <v>26</v>
      </c>
      <c r="AA8" s="93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93">
        <v>37</v>
      </c>
      <c r="AL8" s="93">
        <v>38</v>
      </c>
      <c r="AM8" s="93">
        <v>39</v>
      </c>
      <c r="AN8" s="93">
        <v>40</v>
      </c>
      <c r="AO8" s="93">
        <v>41</v>
      </c>
      <c r="AP8" s="93">
        <v>42</v>
      </c>
      <c r="AQ8" s="93">
        <v>43</v>
      </c>
      <c r="AR8" s="93">
        <v>44</v>
      </c>
      <c r="AS8" s="93">
        <v>45</v>
      </c>
      <c r="AT8" s="93">
        <v>46</v>
      </c>
      <c r="AU8" s="93">
        <v>47</v>
      </c>
      <c r="AV8" s="93">
        <v>48</v>
      </c>
      <c r="AW8" s="93">
        <v>49</v>
      </c>
      <c r="AX8" s="93">
        <v>50</v>
      </c>
      <c r="AY8" s="93">
        <v>51</v>
      </c>
      <c r="AZ8" s="93">
        <v>52</v>
      </c>
    </row>
    <row r="9" spans="1:52" s="66" customFormat="1" ht="26.25" customHeight="1" outlineLevel="1" x14ac:dyDescent="0.25">
      <c r="A9" s="93" t="s">
        <v>176</v>
      </c>
      <c r="B9" s="106" t="s">
        <v>277</v>
      </c>
      <c r="C9" s="107"/>
      <c r="D9" s="108"/>
      <c r="E9" s="80">
        <f t="shared" ref="E9:AZ9" si="0">E10+E22</f>
        <v>32797.699999999997</v>
      </c>
      <c r="F9" s="80">
        <f t="shared" si="0"/>
        <v>0</v>
      </c>
      <c r="G9" s="80">
        <f t="shared" si="0"/>
        <v>32797.699999999997</v>
      </c>
      <c r="H9" s="80">
        <f t="shared" si="0"/>
        <v>0</v>
      </c>
      <c r="I9" s="80">
        <f t="shared" si="0"/>
        <v>5579.7000000000007</v>
      </c>
      <c r="J9" s="80">
        <f t="shared" si="0"/>
        <v>0</v>
      </c>
      <c r="K9" s="80">
        <f t="shared" si="0"/>
        <v>5579.7000000000007</v>
      </c>
      <c r="L9" s="80">
        <f t="shared" si="0"/>
        <v>0</v>
      </c>
      <c r="M9" s="80">
        <f t="shared" si="0"/>
        <v>2721.7999999999997</v>
      </c>
      <c r="N9" s="80">
        <f t="shared" si="0"/>
        <v>0</v>
      </c>
      <c r="O9" s="80">
        <f t="shared" si="0"/>
        <v>2721.7999999999997</v>
      </c>
      <c r="P9" s="80">
        <f t="shared" si="0"/>
        <v>0</v>
      </c>
      <c r="Q9" s="80">
        <f t="shared" si="0"/>
        <v>2721.7999999999997</v>
      </c>
      <c r="R9" s="80">
        <f t="shared" si="0"/>
        <v>0</v>
      </c>
      <c r="S9" s="80">
        <f t="shared" si="0"/>
        <v>2721.7999999999997</v>
      </c>
      <c r="T9" s="80">
        <f t="shared" si="0"/>
        <v>0</v>
      </c>
      <c r="U9" s="80">
        <f t="shared" si="0"/>
        <v>2721.7999999999997</v>
      </c>
      <c r="V9" s="80">
        <f t="shared" si="0"/>
        <v>0</v>
      </c>
      <c r="W9" s="80">
        <f t="shared" si="0"/>
        <v>2721.7999999999997</v>
      </c>
      <c r="X9" s="80">
        <f t="shared" si="0"/>
        <v>0</v>
      </c>
      <c r="Y9" s="80">
        <f t="shared" si="0"/>
        <v>2721.7999999999997</v>
      </c>
      <c r="Z9" s="80">
        <f t="shared" si="0"/>
        <v>0</v>
      </c>
      <c r="AA9" s="80">
        <f t="shared" si="0"/>
        <v>2721.7999999999997</v>
      </c>
      <c r="AB9" s="80">
        <f t="shared" si="0"/>
        <v>0</v>
      </c>
      <c r="AC9" s="80">
        <f t="shared" si="0"/>
        <v>2721.7999999999997</v>
      </c>
      <c r="AD9" s="80">
        <f t="shared" si="0"/>
        <v>0</v>
      </c>
      <c r="AE9" s="80">
        <f t="shared" si="0"/>
        <v>2721.7999999999997</v>
      </c>
      <c r="AF9" s="80">
        <f t="shared" si="0"/>
        <v>0</v>
      </c>
      <c r="AG9" s="80">
        <f t="shared" si="0"/>
        <v>2721.7999999999997</v>
      </c>
      <c r="AH9" s="80">
        <f t="shared" si="0"/>
        <v>0</v>
      </c>
      <c r="AI9" s="80">
        <f t="shared" si="0"/>
        <v>2721.7999999999997</v>
      </c>
      <c r="AJ9" s="80">
        <f t="shared" si="0"/>
        <v>0</v>
      </c>
      <c r="AK9" s="80">
        <f t="shared" si="0"/>
        <v>2721.7999999999997</v>
      </c>
      <c r="AL9" s="80">
        <f t="shared" si="0"/>
        <v>0</v>
      </c>
      <c r="AM9" s="80">
        <f t="shared" si="0"/>
        <v>2721.7999999999997</v>
      </c>
      <c r="AN9" s="80">
        <f t="shared" si="0"/>
        <v>0</v>
      </c>
      <c r="AO9" s="80">
        <f t="shared" si="0"/>
        <v>2721.7999999999997</v>
      </c>
      <c r="AP9" s="80">
        <f t="shared" si="0"/>
        <v>0</v>
      </c>
      <c r="AQ9" s="80">
        <f t="shared" si="0"/>
        <v>2721.7999999999997</v>
      </c>
      <c r="AR9" s="80">
        <f t="shared" si="0"/>
        <v>0</v>
      </c>
      <c r="AS9" s="80">
        <f t="shared" si="0"/>
        <v>2721.7999999999997</v>
      </c>
      <c r="AT9" s="80">
        <f t="shared" si="0"/>
        <v>0</v>
      </c>
      <c r="AU9" s="80">
        <f t="shared" si="0"/>
        <v>2721.7999999999997</v>
      </c>
      <c r="AV9" s="80">
        <f t="shared" si="0"/>
        <v>0</v>
      </c>
      <c r="AW9" s="80">
        <f t="shared" si="0"/>
        <v>2721.7999999999997</v>
      </c>
      <c r="AX9" s="80">
        <f t="shared" si="0"/>
        <v>0</v>
      </c>
      <c r="AY9" s="80">
        <f t="shared" si="0"/>
        <v>2721.7999999999997</v>
      </c>
      <c r="AZ9" s="80">
        <f t="shared" si="0"/>
        <v>0</v>
      </c>
    </row>
    <row r="10" spans="1:52" s="66" customFormat="1" ht="33.75" customHeight="1" outlineLevel="2" x14ac:dyDescent="0.25">
      <c r="A10" s="94" t="s">
        <v>263</v>
      </c>
      <c r="B10" s="117" t="s">
        <v>272</v>
      </c>
      <c r="C10" s="117"/>
      <c r="D10" s="117"/>
      <c r="E10" s="80">
        <f t="shared" ref="E10:AZ10" si="1">SUM(E11:E20)</f>
        <v>9662.9000000000015</v>
      </c>
      <c r="F10" s="80">
        <f t="shared" si="1"/>
        <v>0</v>
      </c>
      <c r="G10" s="80">
        <f t="shared" si="1"/>
        <v>9662.9000000000015</v>
      </c>
      <c r="H10" s="80">
        <f t="shared" si="1"/>
        <v>0</v>
      </c>
      <c r="I10" s="80">
        <f t="shared" si="1"/>
        <v>3256.9</v>
      </c>
      <c r="J10" s="80">
        <f t="shared" si="1"/>
        <v>0</v>
      </c>
      <c r="K10" s="80">
        <f t="shared" si="1"/>
        <v>3256.9</v>
      </c>
      <c r="L10" s="80">
        <f t="shared" si="1"/>
        <v>0</v>
      </c>
      <c r="M10" s="80">
        <f t="shared" si="1"/>
        <v>640.6</v>
      </c>
      <c r="N10" s="80">
        <f t="shared" si="1"/>
        <v>0</v>
      </c>
      <c r="O10" s="80">
        <f t="shared" si="1"/>
        <v>640.6</v>
      </c>
      <c r="P10" s="80">
        <f t="shared" si="1"/>
        <v>0</v>
      </c>
      <c r="Q10" s="80">
        <f t="shared" si="1"/>
        <v>640.6</v>
      </c>
      <c r="R10" s="80">
        <f t="shared" si="1"/>
        <v>0</v>
      </c>
      <c r="S10" s="80">
        <f t="shared" si="1"/>
        <v>640.6</v>
      </c>
      <c r="T10" s="80">
        <f t="shared" si="1"/>
        <v>0</v>
      </c>
      <c r="U10" s="80">
        <f t="shared" si="1"/>
        <v>640.6</v>
      </c>
      <c r="V10" s="80">
        <f t="shared" si="1"/>
        <v>0</v>
      </c>
      <c r="W10" s="80">
        <f t="shared" si="1"/>
        <v>640.6</v>
      </c>
      <c r="X10" s="80">
        <f t="shared" si="1"/>
        <v>0</v>
      </c>
      <c r="Y10" s="80">
        <f t="shared" si="1"/>
        <v>640.6</v>
      </c>
      <c r="Z10" s="80">
        <f t="shared" si="1"/>
        <v>0</v>
      </c>
      <c r="AA10" s="80">
        <f t="shared" si="1"/>
        <v>640.6</v>
      </c>
      <c r="AB10" s="80">
        <f t="shared" si="1"/>
        <v>0</v>
      </c>
      <c r="AC10" s="80">
        <f t="shared" si="1"/>
        <v>640.6</v>
      </c>
      <c r="AD10" s="80">
        <f t="shared" si="1"/>
        <v>0</v>
      </c>
      <c r="AE10" s="80">
        <f t="shared" si="1"/>
        <v>640.6</v>
      </c>
      <c r="AF10" s="80">
        <f t="shared" si="1"/>
        <v>0</v>
      </c>
      <c r="AG10" s="80">
        <f t="shared" si="1"/>
        <v>640.6</v>
      </c>
      <c r="AH10" s="80">
        <f t="shared" si="1"/>
        <v>0</v>
      </c>
      <c r="AI10" s="80">
        <f t="shared" si="1"/>
        <v>640.6</v>
      </c>
      <c r="AJ10" s="80">
        <f t="shared" si="1"/>
        <v>0</v>
      </c>
      <c r="AK10" s="80">
        <f t="shared" si="1"/>
        <v>640.6</v>
      </c>
      <c r="AL10" s="80">
        <f t="shared" si="1"/>
        <v>0</v>
      </c>
      <c r="AM10" s="80">
        <f t="shared" si="1"/>
        <v>640.6</v>
      </c>
      <c r="AN10" s="80">
        <f t="shared" si="1"/>
        <v>0</v>
      </c>
      <c r="AO10" s="80">
        <f t="shared" si="1"/>
        <v>640.6</v>
      </c>
      <c r="AP10" s="80">
        <f t="shared" si="1"/>
        <v>0</v>
      </c>
      <c r="AQ10" s="80">
        <f t="shared" si="1"/>
        <v>640.6</v>
      </c>
      <c r="AR10" s="80">
        <f t="shared" si="1"/>
        <v>0</v>
      </c>
      <c r="AS10" s="80">
        <f t="shared" si="1"/>
        <v>640.6</v>
      </c>
      <c r="AT10" s="80">
        <f t="shared" si="1"/>
        <v>0</v>
      </c>
      <c r="AU10" s="80">
        <f t="shared" si="1"/>
        <v>640.6</v>
      </c>
      <c r="AV10" s="80">
        <f t="shared" si="1"/>
        <v>0</v>
      </c>
      <c r="AW10" s="80">
        <f t="shared" si="1"/>
        <v>640.6</v>
      </c>
      <c r="AX10" s="80">
        <f t="shared" si="1"/>
        <v>0</v>
      </c>
      <c r="AY10" s="80">
        <f t="shared" si="1"/>
        <v>640.6</v>
      </c>
      <c r="AZ10" s="80">
        <f t="shared" si="1"/>
        <v>0</v>
      </c>
    </row>
    <row r="11" spans="1:52" s="66" customFormat="1" ht="47.25" customHeight="1" outlineLevel="2" x14ac:dyDescent="0.25">
      <c r="A11" s="95" t="s">
        <v>264</v>
      </c>
      <c r="B11" s="96" t="s">
        <v>297</v>
      </c>
      <c r="C11" s="67" t="s">
        <v>60</v>
      </c>
      <c r="D11" s="67" t="s">
        <v>280</v>
      </c>
      <c r="E11" s="78">
        <f t="shared" ref="E11" si="2">SUM(F11:H11)</f>
        <v>150</v>
      </c>
      <c r="F11" s="79">
        <f t="shared" ref="F11" si="3">J11+N11+R11+V11+Z11+AD11+AH11+AL11+AP11+AT11+AX11</f>
        <v>0</v>
      </c>
      <c r="G11" s="79">
        <f t="shared" ref="G11" si="4">K11+O11+S11+W11+AA11+AE11+AI11+AM11+AQ11+AU11+AY11</f>
        <v>150</v>
      </c>
      <c r="H11" s="79">
        <f t="shared" ref="H11" si="5">L11+P11+T11+X11+AB11+AF11+AJ11+AN11+AR11+AV11+AZ11</f>
        <v>0</v>
      </c>
      <c r="I11" s="80">
        <f t="shared" ref="I11" si="6">SUM(J11:L11)</f>
        <v>150</v>
      </c>
      <c r="J11" s="81">
        <v>0</v>
      </c>
      <c r="K11" s="97">
        <v>150</v>
      </c>
      <c r="L11" s="81">
        <v>0</v>
      </c>
      <c r="M11" s="80">
        <f t="shared" ref="M11" si="7">SUM(N11:P11)</f>
        <v>0</v>
      </c>
      <c r="N11" s="81">
        <v>0</v>
      </c>
      <c r="O11" s="81">
        <v>0</v>
      </c>
      <c r="P11" s="81">
        <v>0</v>
      </c>
      <c r="Q11" s="80">
        <f t="shared" ref="Q11" si="8">SUM(R11:T11)</f>
        <v>0</v>
      </c>
      <c r="R11" s="81">
        <v>0</v>
      </c>
      <c r="S11" s="81">
        <v>0</v>
      </c>
      <c r="T11" s="81">
        <v>0</v>
      </c>
      <c r="U11" s="80">
        <f t="shared" ref="U11" si="9">SUM(V11:X11)</f>
        <v>0</v>
      </c>
      <c r="V11" s="81">
        <v>0</v>
      </c>
      <c r="W11" s="81">
        <v>0</v>
      </c>
      <c r="X11" s="81">
        <v>0</v>
      </c>
      <c r="Y11" s="80">
        <f t="shared" ref="Y11" si="10">SUM(Z11:AB11)</f>
        <v>0</v>
      </c>
      <c r="Z11" s="81">
        <v>0</v>
      </c>
      <c r="AA11" s="81">
        <v>0</v>
      </c>
      <c r="AB11" s="81">
        <v>0</v>
      </c>
      <c r="AC11" s="80">
        <f t="shared" ref="AC11" si="11">SUM(AD11:AF11)</f>
        <v>0</v>
      </c>
      <c r="AD11" s="81">
        <v>0</v>
      </c>
      <c r="AE11" s="81">
        <v>0</v>
      </c>
      <c r="AF11" s="81">
        <v>0</v>
      </c>
      <c r="AG11" s="80">
        <f t="shared" ref="AG11" si="12">SUM(AH11:AJ11)</f>
        <v>0</v>
      </c>
      <c r="AH11" s="81">
        <v>0</v>
      </c>
      <c r="AI11" s="81">
        <v>0</v>
      </c>
      <c r="AJ11" s="81">
        <v>0</v>
      </c>
      <c r="AK11" s="80">
        <f t="shared" ref="AK11" si="13">SUM(AL11:AN11)</f>
        <v>0</v>
      </c>
      <c r="AL11" s="81">
        <v>0</v>
      </c>
      <c r="AM11" s="81">
        <v>0</v>
      </c>
      <c r="AN11" s="81">
        <v>0</v>
      </c>
      <c r="AO11" s="80">
        <f t="shared" ref="AO11" si="14">SUM(AP11:AR11)</f>
        <v>0</v>
      </c>
      <c r="AP11" s="81">
        <v>0</v>
      </c>
      <c r="AQ11" s="81">
        <v>0</v>
      </c>
      <c r="AR11" s="81">
        <v>0</v>
      </c>
      <c r="AS11" s="80">
        <f t="shared" ref="AS11" si="15">SUM(AT11:AV11)</f>
        <v>0</v>
      </c>
      <c r="AT11" s="81">
        <v>0</v>
      </c>
      <c r="AU11" s="81">
        <v>0</v>
      </c>
      <c r="AV11" s="81">
        <v>0</v>
      </c>
      <c r="AW11" s="80">
        <f t="shared" ref="AW11" si="16">SUM(AX11:AZ11)</f>
        <v>0</v>
      </c>
      <c r="AX11" s="81">
        <v>0</v>
      </c>
      <c r="AY11" s="81">
        <v>0</v>
      </c>
      <c r="AZ11" s="81">
        <v>0</v>
      </c>
    </row>
    <row r="12" spans="1:52" s="66" customFormat="1" ht="47.25" customHeight="1" outlineLevel="2" x14ac:dyDescent="0.25">
      <c r="A12" s="95" t="s">
        <v>265</v>
      </c>
      <c r="B12" s="96" t="s">
        <v>298</v>
      </c>
      <c r="C12" s="67" t="s">
        <v>60</v>
      </c>
      <c r="D12" s="67" t="s">
        <v>280</v>
      </c>
      <c r="E12" s="78">
        <f t="shared" ref="E12" si="17">SUM(F12:H12)</f>
        <v>592.70000000000005</v>
      </c>
      <c r="F12" s="79">
        <f t="shared" ref="F12" si="18">J12+N12+R12+V12+Z12+AD12+AH12+AL12+AP12+AT12+AX12</f>
        <v>0</v>
      </c>
      <c r="G12" s="79">
        <f t="shared" ref="G12" si="19">K12+O12+S12+W12+AA12+AE12+AI12+AM12+AQ12+AU12+AY12</f>
        <v>592.70000000000005</v>
      </c>
      <c r="H12" s="79">
        <f t="shared" ref="H12" si="20">L12+P12+T12+X12+AB12+AF12+AJ12+AN12+AR12+AV12+AZ12</f>
        <v>0</v>
      </c>
      <c r="I12" s="80">
        <f t="shared" ref="I12" si="21">SUM(J12:L12)</f>
        <v>592.70000000000005</v>
      </c>
      <c r="J12" s="81">
        <v>0</v>
      </c>
      <c r="K12" s="97">
        <v>592.70000000000005</v>
      </c>
      <c r="L12" s="81">
        <v>0</v>
      </c>
      <c r="M12" s="80">
        <f t="shared" ref="M12" si="22">SUM(N12:P12)</f>
        <v>0</v>
      </c>
      <c r="N12" s="81">
        <v>0</v>
      </c>
      <c r="O12" s="81">
        <v>0</v>
      </c>
      <c r="P12" s="81">
        <v>0</v>
      </c>
      <c r="Q12" s="80">
        <f t="shared" ref="Q12" si="23">SUM(R12:T12)</f>
        <v>0</v>
      </c>
      <c r="R12" s="81">
        <v>0</v>
      </c>
      <c r="S12" s="81">
        <v>0</v>
      </c>
      <c r="T12" s="81">
        <v>0</v>
      </c>
      <c r="U12" s="80">
        <f t="shared" ref="U12" si="24">SUM(V12:X12)</f>
        <v>0</v>
      </c>
      <c r="V12" s="81">
        <v>0</v>
      </c>
      <c r="W12" s="81">
        <v>0</v>
      </c>
      <c r="X12" s="81">
        <v>0</v>
      </c>
      <c r="Y12" s="80">
        <f t="shared" ref="Y12" si="25">SUM(Z12:AB12)</f>
        <v>0</v>
      </c>
      <c r="Z12" s="81">
        <v>0</v>
      </c>
      <c r="AA12" s="81">
        <v>0</v>
      </c>
      <c r="AB12" s="81">
        <v>0</v>
      </c>
      <c r="AC12" s="80">
        <f t="shared" ref="AC12" si="26">SUM(AD12:AF12)</f>
        <v>0</v>
      </c>
      <c r="AD12" s="81">
        <v>0</v>
      </c>
      <c r="AE12" s="81">
        <v>0</v>
      </c>
      <c r="AF12" s="81">
        <v>0</v>
      </c>
      <c r="AG12" s="80">
        <f t="shared" ref="AG12" si="27">SUM(AH12:AJ12)</f>
        <v>0</v>
      </c>
      <c r="AH12" s="81">
        <v>0</v>
      </c>
      <c r="AI12" s="81">
        <v>0</v>
      </c>
      <c r="AJ12" s="81">
        <v>0</v>
      </c>
      <c r="AK12" s="80">
        <f t="shared" ref="AK12" si="28">SUM(AL12:AN12)</f>
        <v>0</v>
      </c>
      <c r="AL12" s="81">
        <v>0</v>
      </c>
      <c r="AM12" s="81">
        <v>0</v>
      </c>
      <c r="AN12" s="81">
        <v>0</v>
      </c>
      <c r="AO12" s="80">
        <f t="shared" ref="AO12" si="29">SUM(AP12:AR12)</f>
        <v>0</v>
      </c>
      <c r="AP12" s="81">
        <v>0</v>
      </c>
      <c r="AQ12" s="81">
        <v>0</v>
      </c>
      <c r="AR12" s="81">
        <v>0</v>
      </c>
      <c r="AS12" s="80">
        <f t="shared" ref="AS12" si="30">SUM(AT12:AV12)</f>
        <v>0</v>
      </c>
      <c r="AT12" s="81">
        <v>0</v>
      </c>
      <c r="AU12" s="81">
        <v>0</v>
      </c>
      <c r="AV12" s="81">
        <v>0</v>
      </c>
      <c r="AW12" s="80">
        <f t="shared" ref="AW12" si="31">SUM(AX12:AZ12)</f>
        <v>0</v>
      </c>
      <c r="AX12" s="81">
        <v>0</v>
      </c>
      <c r="AY12" s="81">
        <v>0</v>
      </c>
      <c r="AZ12" s="81">
        <v>0</v>
      </c>
    </row>
    <row r="13" spans="1:52" s="66" customFormat="1" ht="47.25" customHeight="1" outlineLevel="2" x14ac:dyDescent="0.25">
      <c r="A13" s="95" t="s">
        <v>278</v>
      </c>
      <c r="B13" s="96" t="s">
        <v>294</v>
      </c>
      <c r="C13" s="67" t="s">
        <v>60</v>
      </c>
      <c r="D13" s="67" t="s">
        <v>280</v>
      </c>
      <c r="E13" s="78">
        <f t="shared" ref="E13" si="32">SUM(F13:H13)</f>
        <v>1130.2</v>
      </c>
      <c r="F13" s="79">
        <f t="shared" ref="F13" si="33">J13+N13+R13+V13+Z13+AD13+AH13+AL13+AP13+AT13+AX13</f>
        <v>0</v>
      </c>
      <c r="G13" s="79">
        <f t="shared" ref="G13" si="34">K13+O13+S13+W13+AA13+AE13+AI13+AM13+AQ13+AU13+AY13</f>
        <v>1130.2</v>
      </c>
      <c r="H13" s="79">
        <f t="shared" ref="H13" si="35">L13+P13+T13+X13+AB13+AF13+AJ13+AN13+AR13+AV13+AZ13</f>
        <v>0</v>
      </c>
      <c r="I13" s="80">
        <f t="shared" ref="I13" si="36">SUM(J13:L13)</f>
        <v>1130.2</v>
      </c>
      <c r="J13" s="81">
        <v>0</v>
      </c>
      <c r="K13" s="97">
        <v>1130.2</v>
      </c>
      <c r="L13" s="81">
        <v>0</v>
      </c>
      <c r="M13" s="80">
        <f t="shared" ref="M13" si="37">SUM(N13:P13)</f>
        <v>0</v>
      </c>
      <c r="N13" s="81">
        <v>0</v>
      </c>
      <c r="O13" s="81">
        <v>0</v>
      </c>
      <c r="P13" s="81">
        <v>0</v>
      </c>
      <c r="Q13" s="80">
        <f t="shared" ref="Q13" si="38">SUM(R13:T13)</f>
        <v>0</v>
      </c>
      <c r="R13" s="81">
        <v>0</v>
      </c>
      <c r="S13" s="81">
        <v>0</v>
      </c>
      <c r="T13" s="81">
        <v>0</v>
      </c>
      <c r="U13" s="80">
        <f t="shared" ref="U13" si="39">SUM(V13:X13)</f>
        <v>0</v>
      </c>
      <c r="V13" s="81">
        <v>0</v>
      </c>
      <c r="W13" s="81">
        <v>0</v>
      </c>
      <c r="X13" s="81">
        <v>0</v>
      </c>
      <c r="Y13" s="80">
        <f t="shared" ref="Y13" si="40">SUM(Z13:AB13)</f>
        <v>0</v>
      </c>
      <c r="Z13" s="81">
        <v>0</v>
      </c>
      <c r="AA13" s="81">
        <v>0</v>
      </c>
      <c r="AB13" s="81">
        <v>0</v>
      </c>
      <c r="AC13" s="80">
        <f t="shared" ref="AC13" si="41">SUM(AD13:AF13)</f>
        <v>0</v>
      </c>
      <c r="AD13" s="81">
        <v>0</v>
      </c>
      <c r="AE13" s="81">
        <v>0</v>
      </c>
      <c r="AF13" s="81">
        <v>0</v>
      </c>
      <c r="AG13" s="80">
        <f t="shared" ref="AG13" si="42">SUM(AH13:AJ13)</f>
        <v>0</v>
      </c>
      <c r="AH13" s="81">
        <v>0</v>
      </c>
      <c r="AI13" s="81">
        <v>0</v>
      </c>
      <c r="AJ13" s="81">
        <v>0</v>
      </c>
      <c r="AK13" s="80">
        <f t="shared" ref="AK13" si="43">SUM(AL13:AN13)</f>
        <v>0</v>
      </c>
      <c r="AL13" s="81">
        <v>0</v>
      </c>
      <c r="AM13" s="81">
        <v>0</v>
      </c>
      <c r="AN13" s="81">
        <v>0</v>
      </c>
      <c r="AO13" s="80">
        <f t="shared" ref="AO13" si="44">SUM(AP13:AR13)</f>
        <v>0</v>
      </c>
      <c r="AP13" s="81">
        <v>0</v>
      </c>
      <c r="AQ13" s="81">
        <v>0</v>
      </c>
      <c r="AR13" s="81">
        <v>0</v>
      </c>
      <c r="AS13" s="80">
        <f t="shared" ref="AS13" si="45">SUM(AT13:AV13)</f>
        <v>0</v>
      </c>
      <c r="AT13" s="81">
        <v>0</v>
      </c>
      <c r="AU13" s="81">
        <v>0</v>
      </c>
      <c r="AV13" s="81">
        <v>0</v>
      </c>
      <c r="AW13" s="80">
        <f t="shared" ref="AW13" si="46">SUM(AX13:AZ13)</f>
        <v>0</v>
      </c>
      <c r="AX13" s="81">
        <v>0</v>
      </c>
      <c r="AY13" s="81">
        <v>0</v>
      </c>
      <c r="AZ13" s="81">
        <v>0</v>
      </c>
    </row>
    <row r="14" spans="1:52" s="66" customFormat="1" ht="47.25" customHeight="1" outlineLevel="2" x14ac:dyDescent="0.25">
      <c r="A14" s="95" t="s">
        <v>279</v>
      </c>
      <c r="B14" s="96" t="s">
        <v>290</v>
      </c>
      <c r="C14" s="67" t="s">
        <v>60</v>
      </c>
      <c r="D14" s="67" t="s">
        <v>280</v>
      </c>
      <c r="E14" s="78">
        <f t="shared" ref="E14" si="47">SUM(F14:H14)</f>
        <v>96</v>
      </c>
      <c r="F14" s="79">
        <f t="shared" ref="F14" si="48">J14+N14+R14+V14+Z14+AD14+AH14+AL14+AP14+AT14+AX14</f>
        <v>0</v>
      </c>
      <c r="G14" s="79">
        <f t="shared" ref="G14" si="49">K14+O14+S14+W14+AA14+AE14+AI14+AM14+AQ14+AU14+AY14</f>
        <v>96</v>
      </c>
      <c r="H14" s="79">
        <f t="shared" ref="H14" si="50">L14+P14+T14+X14+AB14+AF14+AJ14+AN14+AR14+AV14+AZ14</f>
        <v>0</v>
      </c>
      <c r="I14" s="80">
        <f>SUM(J14:L14)</f>
        <v>96</v>
      </c>
      <c r="J14" s="81">
        <v>0</v>
      </c>
      <c r="K14" s="97">
        <v>96</v>
      </c>
      <c r="L14" s="81">
        <v>0</v>
      </c>
      <c r="M14" s="80">
        <f>SUM(N14:P14)</f>
        <v>0</v>
      </c>
      <c r="N14" s="81">
        <v>0</v>
      </c>
      <c r="O14" s="81">
        <v>0</v>
      </c>
      <c r="P14" s="81">
        <v>0</v>
      </c>
      <c r="Q14" s="80">
        <f t="shared" ref="Q14" si="51">SUM(R14:T14)</f>
        <v>0</v>
      </c>
      <c r="R14" s="81">
        <v>0</v>
      </c>
      <c r="S14" s="81">
        <v>0</v>
      </c>
      <c r="T14" s="81">
        <v>0</v>
      </c>
      <c r="U14" s="80">
        <f t="shared" ref="U14" si="52">SUM(V14:X14)</f>
        <v>0</v>
      </c>
      <c r="V14" s="81">
        <v>0</v>
      </c>
      <c r="W14" s="81">
        <v>0</v>
      </c>
      <c r="X14" s="81">
        <v>0</v>
      </c>
      <c r="Y14" s="80">
        <f t="shared" ref="Y14" si="53">SUM(Z14:AB14)</f>
        <v>0</v>
      </c>
      <c r="Z14" s="81">
        <v>0</v>
      </c>
      <c r="AA14" s="81">
        <v>0</v>
      </c>
      <c r="AB14" s="81">
        <v>0</v>
      </c>
      <c r="AC14" s="80">
        <f t="shared" ref="AC14" si="54">SUM(AD14:AF14)</f>
        <v>0</v>
      </c>
      <c r="AD14" s="81">
        <v>0</v>
      </c>
      <c r="AE14" s="81">
        <v>0</v>
      </c>
      <c r="AF14" s="81">
        <v>0</v>
      </c>
      <c r="AG14" s="80">
        <f t="shared" ref="AG14" si="55">SUM(AH14:AJ14)</f>
        <v>0</v>
      </c>
      <c r="AH14" s="81">
        <v>0</v>
      </c>
      <c r="AI14" s="81">
        <v>0</v>
      </c>
      <c r="AJ14" s="81">
        <v>0</v>
      </c>
      <c r="AK14" s="80">
        <f t="shared" ref="AK14" si="56">SUM(AL14:AN14)</f>
        <v>0</v>
      </c>
      <c r="AL14" s="81">
        <v>0</v>
      </c>
      <c r="AM14" s="81">
        <v>0</v>
      </c>
      <c r="AN14" s="81">
        <v>0</v>
      </c>
      <c r="AO14" s="80">
        <f t="shared" ref="AO14" si="57">SUM(AP14:AR14)</f>
        <v>0</v>
      </c>
      <c r="AP14" s="81">
        <v>0</v>
      </c>
      <c r="AQ14" s="81">
        <v>0</v>
      </c>
      <c r="AR14" s="81">
        <v>0</v>
      </c>
      <c r="AS14" s="80">
        <f t="shared" ref="AS14" si="58">SUM(AT14:AV14)</f>
        <v>0</v>
      </c>
      <c r="AT14" s="81">
        <v>0</v>
      </c>
      <c r="AU14" s="81">
        <v>0</v>
      </c>
      <c r="AV14" s="81">
        <v>0</v>
      </c>
      <c r="AW14" s="80">
        <f t="shared" ref="AW14" si="59">SUM(AX14:AZ14)</f>
        <v>0</v>
      </c>
      <c r="AX14" s="81">
        <v>0</v>
      </c>
      <c r="AY14" s="81">
        <v>0</v>
      </c>
      <c r="AZ14" s="81">
        <v>0</v>
      </c>
    </row>
    <row r="15" spans="1:52" s="66" customFormat="1" ht="47.25" customHeight="1" outlineLevel="2" x14ac:dyDescent="0.25">
      <c r="A15" s="95" t="s">
        <v>288</v>
      </c>
      <c r="B15" s="96" t="s">
        <v>295</v>
      </c>
      <c r="C15" s="67" t="s">
        <v>60</v>
      </c>
      <c r="D15" s="67" t="s">
        <v>280</v>
      </c>
      <c r="E15" s="78">
        <f t="shared" ref="E15" si="60">SUM(F15:H15)</f>
        <v>46</v>
      </c>
      <c r="F15" s="79">
        <f t="shared" ref="F15" si="61">J15+N15+R15+V15+Z15+AD15+AH15+AL15+AP15+AT15+AX15</f>
        <v>0</v>
      </c>
      <c r="G15" s="79">
        <f t="shared" ref="G15" si="62">K15+O15+S15+W15+AA15+AE15+AI15+AM15+AQ15+AU15+AY15</f>
        <v>46</v>
      </c>
      <c r="H15" s="79">
        <f t="shared" ref="H15" si="63">L15+P15+T15+X15+AB15+AF15+AJ15+AN15+AR15+AV15+AZ15</f>
        <v>0</v>
      </c>
      <c r="I15" s="80">
        <f t="shared" ref="I15" si="64">SUM(J15:L15)</f>
        <v>46</v>
      </c>
      <c r="J15" s="81">
        <v>0</v>
      </c>
      <c r="K15" s="97">
        <v>46</v>
      </c>
      <c r="L15" s="81">
        <v>0</v>
      </c>
      <c r="M15" s="80">
        <f t="shared" ref="M15" si="65">SUM(N15:P15)</f>
        <v>0</v>
      </c>
      <c r="N15" s="81">
        <v>0</v>
      </c>
      <c r="O15" s="81">
        <v>0</v>
      </c>
      <c r="P15" s="81">
        <v>0</v>
      </c>
      <c r="Q15" s="80">
        <f t="shared" ref="Q15" si="66">SUM(R15:T15)</f>
        <v>0</v>
      </c>
      <c r="R15" s="81">
        <v>0</v>
      </c>
      <c r="S15" s="81">
        <v>0</v>
      </c>
      <c r="T15" s="81">
        <v>0</v>
      </c>
      <c r="U15" s="80">
        <f t="shared" ref="U15" si="67">SUM(V15:X15)</f>
        <v>0</v>
      </c>
      <c r="V15" s="81">
        <v>0</v>
      </c>
      <c r="W15" s="81">
        <v>0</v>
      </c>
      <c r="X15" s="81">
        <v>0</v>
      </c>
      <c r="Y15" s="80">
        <f t="shared" ref="Y15" si="68">SUM(Z15:AB15)</f>
        <v>0</v>
      </c>
      <c r="Z15" s="81">
        <v>0</v>
      </c>
      <c r="AA15" s="81">
        <v>0</v>
      </c>
      <c r="AB15" s="81">
        <v>0</v>
      </c>
      <c r="AC15" s="80">
        <f t="shared" ref="AC15" si="69">SUM(AD15:AF15)</f>
        <v>0</v>
      </c>
      <c r="AD15" s="81">
        <v>0</v>
      </c>
      <c r="AE15" s="81">
        <v>0</v>
      </c>
      <c r="AF15" s="81">
        <v>0</v>
      </c>
      <c r="AG15" s="80">
        <f t="shared" ref="AG15" si="70">SUM(AH15:AJ15)</f>
        <v>0</v>
      </c>
      <c r="AH15" s="81">
        <v>0</v>
      </c>
      <c r="AI15" s="81">
        <v>0</v>
      </c>
      <c r="AJ15" s="81">
        <v>0</v>
      </c>
      <c r="AK15" s="80">
        <f t="shared" ref="AK15" si="71">SUM(AL15:AN15)</f>
        <v>0</v>
      </c>
      <c r="AL15" s="81">
        <v>0</v>
      </c>
      <c r="AM15" s="81">
        <v>0</v>
      </c>
      <c r="AN15" s="81">
        <v>0</v>
      </c>
      <c r="AO15" s="80">
        <f t="shared" ref="AO15" si="72">SUM(AP15:AR15)</f>
        <v>0</v>
      </c>
      <c r="AP15" s="81">
        <v>0</v>
      </c>
      <c r="AQ15" s="81">
        <v>0</v>
      </c>
      <c r="AR15" s="81">
        <v>0</v>
      </c>
      <c r="AS15" s="80">
        <f t="shared" ref="AS15" si="73">SUM(AT15:AV15)</f>
        <v>0</v>
      </c>
      <c r="AT15" s="81">
        <v>0</v>
      </c>
      <c r="AU15" s="81">
        <v>0</v>
      </c>
      <c r="AV15" s="81">
        <v>0</v>
      </c>
      <c r="AW15" s="80">
        <f t="shared" ref="AW15" si="74">SUM(AX15:AZ15)</f>
        <v>0</v>
      </c>
      <c r="AX15" s="81">
        <v>0</v>
      </c>
      <c r="AY15" s="81">
        <v>0</v>
      </c>
      <c r="AZ15" s="81">
        <v>0</v>
      </c>
    </row>
    <row r="16" spans="1:52" s="66" customFormat="1" ht="47.25" customHeight="1" outlineLevel="2" x14ac:dyDescent="0.25">
      <c r="A16" s="95" t="s">
        <v>289</v>
      </c>
      <c r="B16" s="98" t="s">
        <v>283</v>
      </c>
      <c r="C16" s="67" t="s">
        <v>60</v>
      </c>
      <c r="D16" s="67" t="s">
        <v>280</v>
      </c>
      <c r="E16" s="78">
        <f t="shared" ref="E16" si="75">SUM(F16:H16)</f>
        <v>544.5</v>
      </c>
      <c r="F16" s="79">
        <f t="shared" ref="F16" si="76">J16+N16+R16+V16+Z16+AD16+AH16+AL16+AP16+AT16+AX16</f>
        <v>0</v>
      </c>
      <c r="G16" s="79">
        <f t="shared" ref="G16" si="77">K16+O16+S16+W16+AA16+AE16+AI16+AM16+AQ16+AU16+AY16</f>
        <v>544.5</v>
      </c>
      <c r="H16" s="79">
        <f t="shared" ref="H16" si="78">L16+P16+T16+X16+AB16+AF16+AJ16+AN16+AR16+AV16+AZ16</f>
        <v>0</v>
      </c>
      <c r="I16" s="80">
        <f t="shared" ref="I16:I20" si="79">SUM(J16:L16)</f>
        <v>544.5</v>
      </c>
      <c r="J16" s="81">
        <v>0</v>
      </c>
      <c r="K16" s="97">
        <v>544.5</v>
      </c>
      <c r="L16" s="81">
        <v>0</v>
      </c>
      <c r="M16" s="80">
        <f t="shared" ref="M16:M20" si="80">SUM(N16:P16)</f>
        <v>0</v>
      </c>
      <c r="N16" s="81">
        <v>0</v>
      </c>
      <c r="O16" s="81">
        <v>0</v>
      </c>
      <c r="P16" s="81">
        <v>0</v>
      </c>
      <c r="Q16" s="80">
        <f t="shared" ref="Q16" si="81">SUM(R16:T16)</f>
        <v>0</v>
      </c>
      <c r="R16" s="81">
        <v>0</v>
      </c>
      <c r="S16" s="81">
        <v>0</v>
      </c>
      <c r="T16" s="81">
        <v>0</v>
      </c>
      <c r="U16" s="80">
        <f t="shared" ref="U16" si="82">SUM(V16:X16)</f>
        <v>0</v>
      </c>
      <c r="V16" s="81">
        <v>0</v>
      </c>
      <c r="W16" s="81">
        <v>0</v>
      </c>
      <c r="X16" s="81">
        <v>0</v>
      </c>
      <c r="Y16" s="80">
        <f t="shared" ref="Y16" si="83">SUM(Z16:AB16)</f>
        <v>0</v>
      </c>
      <c r="Z16" s="81">
        <v>0</v>
      </c>
      <c r="AA16" s="81">
        <v>0</v>
      </c>
      <c r="AB16" s="81">
        <v>0</v>
      </c>
      <c r="AC16" s="80">
        <f t="shared" ref="AC16" si="84">SUM(AD16:AF16)</f>
        <v>0</v>
      </c>
      <c r="AD16" s="81">
        <v>0</v>
      </c>
      <c r="AE16" s="81">
        <v>0</v>
      </c>
      <c r="AF16" s="81">
        <v>0</v>
      </c>
      <c r="AG16" s="80">
        <f t="shared" ref="AG16" si="85">SUM(AH16:AJ16)</f>
        <v>0</v>
      </c>
      <c r="AH16" s="81">
        <v>0</v>
      </c>
      <c r="AI16" s="81">
        <v>0</v>
      </c>
      <c r="AJ16" s="81">
        <v>0</v>
      </c>
      <c r="AK16" s="80">
        <f t="shared" ref="AK16" si="86">SUM(AL16:AN16)</f>
        <v>0</v>
      </c>
      <c r="AL16" s="81">
        <v>0</v>
      </c>
      <c r="AM16" s="81">
        <v>0</v>
      </c>
      <c r="AN16" s="81">
        <v>0</v>
      </c>
      <c r="AO16" s="80">
        <f t="shared" ref="AO16" si="87">SUM(AP16:AR16)</f>
        <v>0</v>
      </c>
      <c r="AP16" s="81">
        <v>0</v>
      </c>
      <c r="AQ16" s="81">
        <v>0</v>
      </c>
      <c r="AR16" s="81">
        <v>0</v>
      </c>
      <c r="AS16" s="80">
        <f t="shared" ref="AS16" si="88">SUM(AT16:AV16)</f>
        <v>0</v>
      </c>
      <c r="AT16" s="81">
        <v>0</v>
      </c>
      <c r="AU16" s="81">
        <v>0</v>
      </c>
      <c r="AV16" s="81">
        <v>0</v>
      </c>
      <c r="AW16" s="80">
        <f t="shared" ref="AW16" si="89">SUM(AX16:AZ16)</f>
        <v>0</v>
      </c>
      <c r="AX16" s="81">
        <v>0</v>
      </c>
      <c r="AY16" s="81">
        <v>0</v>
      </c>
      <c r="AZ16" s="81">
        <v>0</v>
      </c>
    </row>
    <row r="17" spans="1:52" s="66" customFormat="1" ht="47.25" customHeight="1" outlineLevel="2" x14ac:dyDescent="0.25">
      <c r="A17" s="95" t="s">
        <v>293</v>
      </c>
      <c r="B17" s="98" t="s">
        <v>299</v>
      </c>
      <c r="C17" s="67" t="s">
        <v>60</v>
      </c>
      <c r="D17" s="67" t="s">
        <v>280</v>
      </c>
      <c r="E17" s="78">
        <f t="shared" ref="E17" si="90">SUM(F17:H17)</f>
        <v>36.4</v>
      </c>
      <c r="F17" s="79">
        <f t="shared" ref="F17" si="91">J17+N17+R17+V17+Z17+AD17+AH17+AL17+AP17+AT17+AX17</f>
        <v>0</v>
      </c>
      <c r="G17" s="79">
        <f t="shared" ref="G17" si="92">K17+O17+S17+W17+AA17+AE17+AI17+AM17+AQ17+AU17+AY17</f>
        <v>36.4</v>
      </c>
      <c r="H17" s="79">
        <f t="shared" ref="H17" si="93">L17+P17+T17+X17+AB17+AF17+AJ17+AN17+AR17+AV17+AZ17</f>
        <v>0</v>
      </c>
      <c r="I17" s="80">
        <f t="shared" ref="I17" si="94">SUM(J17:L17)</f>
        <v>36.4</v>
      </c>
      <c r="J17" s="81">
        <v>0</v>
      </c>
      <c r="K17" s="97">
        <v>36.4</v>
      </c>
      <c r="L17" s="81">
        <v>0</v>
      </c>
      <c r="M17" s="80">
        <f t="shared" ref="M17" si="95">SUM(N17:P17)</f>
        <v>0</v>
      </c>
      <c r="N17" s="81">
        <v>0</v>
      </c>
      <c r="O17" s="81">
        <v>0</v>
      </c>
      <c r="P17" s="81">
        <v>0</v>
      </c>
      <c r="Q17" s="80">
        <f t="shared" ref="Q17" si="96">SUM(R17:T17)</f>
        <v>0</v>
      </c>
      <c r="R17" s="81">
        <v>0</v>
      </c>
      <c r="S17" s="81">
        <v>0</v>
      </c>
      <c r="T17" s="81">
        <v>0</v>
      </c>
      <c r="U17" s="80">
        <f t="shared" ref="U17" si="97">SUM(V17:X17)</f>
        <v>0</v>
      </c>
      <c r="V17" s="81">
        <v>0</v>
      </c>
      <c r="W17" s="81">
        <v>0</v>
      </c>
      <c r="X17" s="81">
        <v>0</v>
      </c>
      <c r="Y17" s="80">
        <f t="shared" ref="Y17" si="98">SUM(Z17:AB17)</f>
        <v>0</v>
      </c>
      <c r="Z17" s="81">
        <v>0</v>
      </c>
      <c r="AA17" s="81">
        <v>0</v>
      </c>
      <c r="AB17" s="81">
        <v>0</v>
      </c>
      <c r="AC17" s="80">
        <f t="shared" ref="AC17" si="99">SUM(AD17:AF17)</f>
        <v>0</v>
      </c>
      <c r="AD17" s="81">
        <v>0</v>
      </c>
      <c r="AE17" s="81">
        <v>0</v>
      </c>
      <c r="AF17" s="81">
        <v>0</v>
      </c>
      <c r="AG17" s="80">
        <f t="shared" ref="AG17" si="100">SUM(AH17:AJ17)</f>
        <v>0</v>
      </c>
      <c r="AH17" s="81">
        <v>0</v>
      </c>
      <c r="AI17" s="81">
        <v>0</v>
      </c>
      <c r="AJ17" s="81">
        <v>0</v>
      </c>
      <c r="AK17" s="80">
        <f t="shared" ref="AK17" si="101">SUM(AL17:AN17)</f>
        <v>0</v>
      </c>
      <c r="AL17" s="81">
        <v>0</v>
      </c>
      <c r="AM17" s="81">
        <v>0</v>
      </c>
      <c r="AN17" s="81">
        <v>0</v>
      </c>
      <c r="AO17" s="80">
        <f t="shared" ref="AO17" si="102">SUM(AP17:AR17)</f>
        <v>0</v>
      </c>
      <c r="AP17" s="81">
        <v>0</v>
      </c>
      <c r="AQ17" s="81">
        <v>0</v>
      </c>
      <c r="AR17" s="81">
        <v>0</v>
      </c>
      <c r="AS17" s="80">
        <f t="shared" ref="AS17" si="103">SUM(AT17:AV17)</f>
        <v>0</v>
      </c>
      <c r="AT17" s="81">
        <v>0</v>
      </c>
      <c r="AU17" s="81">
        <v>0</v>
      </c>
      <c r="AV17" s="81">
        <v>0</v>
      </c>
      <c r="AW17" s="80">
        <f t="shared" ref="AW17" si="104">SUM(AX17:AZ17)</f>
        <v>0</v>
      </c>
      <c r="AX17" s="81">
        <v>0</v>
      </c>
      <c r="AY17" s="81">
        <v>0</v>
      </c>
      <c r="AZ17" s="81">
        <v>0</v>
      </c>
    </row>
    <row r="18" spans="1:52" s="66" customFormat="1" ht="47.25" customHeight="1" outlineLevel="2" x14ac:dyDescent="0.25">
      <c r="A18" s="95" t="s">
        <v>300</v>
      </c>
      <c r="B18" s="96" t="s">
        <v>282</v>
      </c>
      <c r="C18" s="67" t="s">
        <v>60</v>
      </c>
      <c r="D18" s="67" t="s">
        <v>280</v>
      </c>
      <c r="E18" s="78">
        <f t="shared" ref="E18:E20" si="105">SUM(F18:H18)</f>
        <v>20.5</v>
      </c>
      <c r="F18" s="79">
        <f t="shared" ref="F18:F20" si="106">J18+N18+R18+V18+Z18+AD18+AH18+AL18+AP18+AT18+AX18</f>
        <v>0</v>
      </c>
      <c r="G18" s="79">
        <f t="shared" ref="G18:G20" si="107">K18+O18+S18+W18+AA18+AE18+AI18+AM18+AQ18+AU18+AY18</f>
        <v>20.5</v>
      </c>
      <c r="H18" s="79">
        <f t="shared" ref="H18:H20" si="108">L18+P18+T18+X18+AB18+AF18+AJ18+AN18+AR18+AV18+AZ18</f>
        <v>0</v>
      </c>
      <c r="I18" s="80">
        <f t="shared" si="79"/>
        <v>20.5</v>
      </c>
      <c r="J18" s="81">
        <v>0</v>
      </c>
      <c r="K18" s="97">
        <v>20.5</v>
      </c>
      <c r="L18" s="81">
        <v>0</v>
      </c>
      <c r="M18" s="80">
        <f t="shared" si="80"/>
        <v>0</v>
      </c>
      <c r="N18" s="81">
        <v>0</v>
      </c>
      <c r="O18" s="81">
        <v>0</v>
      </c>
      <c r="P18" s="81">
        <v>0</v>
      </c>
      <c r="Q18" s="80">
        <f t="shared" ref="Q18:Q20" si="109">SUM(R18:T18)</f>
        <v>0</v>
      </c>
      <c r="R18" s="81">
        <v>0</v>
      </c>
      <c r="S18" s="81">
        <v>0</v>
      </c>
      <c r="T18" s="81">
        <v>0</v>
      </c>
      <c r="U18" s="80">
        <f t="shared" ref="U18:U20" si="110">SUM(V18:X18)</f>
        <v>0</v>
      </c>
      <c r="V18" s="81">
        <v>0</v>
      </c>
      <c r="W18" s="81">
        <v>0</v>
      </c>
      <c r="X18" s="81">
        <v>0</v>
      </c>
      <c r="Y18" s="80">
        <f t="shared" ref="Y18:Y20" si="111">SUM(Z18:AB18)</f>
        <v>0</v>
      </c>
      <c r="Z18" s="81">
        <v>0</v>
      </c>
      <c r="AA18" s="81">
        <v>0</v>
      </c>
      <c r="AB18" s="81">
        <v>0</v>
      </c>
      <c r="AC18" s="80">
        <f t="shared" ref="AC18:AC20" si="112">SUM(AD18:AF18)</f>
        <v>0</v>
      </c>
      <c r="AD18" s="81">
        <v>0</v>
      </c>
      <c r="AE18" s="81">
        <v>0</v>
      </c>
      <c r="AF18" s="81">
        <v>0</v>
      </c>
      <c r="AG18" s="80">
        <f t="shared" ref="AG18:AG20" si="113">SUM(AH18:AJ18)</f>
        <v>0</v>
      </c>
      <c r="AH18" s="81">
        <v>0</v>
      </c>
      <c r="AI18" s="81">
        <v>0</v>
      </c>
      <c r="AJ18" s="81">
        <v>0</v>
      </c>
      <c r="AK18" s="80">
        <f t="shared" ref="AK18:AK20" si="114">SUM(AL18:AN18)</f>
        <v>0</v>
      </c>
      <c r="AL18" s="81">
        <v>0</v>
      </c>
      <c r="AM18" s="81">
        <v>0</v>
      </c>
      <c r="AN18" s="81">
        <v>0</v>
      </c>
      <c r="AO18" s="80">
        <f t="shared" ref="AO18:AO20" si="115">SUM(AP18:AR18)</f>
        <v>0</v>
      </c>
      <c r="AP18" s="81">
        <v>0</v>
      </c>
      <c r="AQ18" s="81">
        <v>0</v>
      </c>
      <c r="AR18" s="81">
        <v>0</v>
      </c>
      <c r="AS18" s="80">
        <f t="shared" ref="AS18:AS20" si="116">SUM(AT18:AV18)</f>
        <v>0</v>
      </c>
      <c r="AT18" s="81">
        <v>0</v>
      </c>
      <c r="AU18" s="81">
        <v>0</v>
      </c>
      <c r="AV18" s="81">
        <v>0</v>
      </c>
      <c r="AW18" s="80">
        <f t="shared" ref="AW18:AW20" si="117">SUM(AX18:AZ18)</f>
        <v>0</v>
      </c>
      <c r="AX18" s="81">
        <v>0</v>
      </c>
      <c r="AY18" s="81">
        <v>0</v>
      </c>
      <c r="AZ18" s="81">
        <v>0</v>
      </c>
    </row>
    <row r="19" spans="1:52" s="66" customFormat="1" ht="47.25" customHeight="1" outlineLevel="2" x14ac:dyDescent="0.25">
      <c r="A19" s="95" t="s">
        <v>301</v>
      </c>
      <c r="B19" s="98" t="s">
        <v>267</v>
      </c>
      <c r="C19" s="67" t="s">
        <v>60</v>
      </c>
      <c r="D19" s="67" t="s">
        <v>60</v>
      </c>
      <c r="E19" s="78">
        <f t="shared" si="105"/>
        <v>2145</v>
      </c>
      <c r="F19" s="79">
        <f t="shared" si="106"/>
        <v>0</v>
      </c>
      <c r="G19" s="79">
        <f t="shared" si="107"/>
        <v>2145</v>
      </c>
      <c r="H19" s="79">
        <f t="shared" si="108"/>
        <v>0</v>
      </c>
      <c r="I19" s="80">
        <f t="shared" si="79"/>
        <v>195</v>
      </c>
      <c r="J19" s="81">
        <v>0</v>
      </c>
      <c r="K19" s="97">
        <v>195</v>
      </c>
      <c r="L19" s="81">
        <v>0</v>
      </c>
      <c r="M19" s="80">
        <f t="shared" si="80"/>
        <v>195</v>
      </c>
      <c r="N19" s="81">
        <v>0</v>
      </c>
      <c r="O19" s="97">
        <v>195</v>
      </c>
      <c r="P19" s="81">
        <v>0</v>
      </c>
      <c r="Q19" s="80">
        <f t="shared" si="109"/>
        <v>195</v>
      </c>
      <c r="R19" s="81">
        <v>0</v>
      </c>
      <c r="S19" s="97">
        <v>195</v>
      </c>
      <c r="T19" s="81">
        <v>0</v>
      </c>
      <c r="U19" s="80">
        <f t="shared" si="110"/>
        <v>195</v>
      </c>
      <c r="V19" s="81">
        <v>0</v>
      </c>
      <c r="W19" s="97">
        <v>195</v>
      </c>
      <c r="X19" s="81">
        <v>0</v>
      </c>
      <c r="Y19" s="80">
        <f t="shared" si="111"/>
        <v>195</v>
      </c>
      <c r="Z19" s="81">
        <v>0</v>
      </c>
      <c r="AA19" s="97">
        <v>195</v>
      </c>
      <c r="AB19" s="81">
        <v>0</v>
      </c>
      <c r="AC19" s="80">
        <f t="shared" si="112"/>
        <v>195</v>
      </c>
      <c r="AD19" s="81">
        <v>0</v>
      </c>
      <c r="AE19" s="97">
        <v>195</v>
      </c>
      <c r="AF19" s="81">
        <v>0</v>
      </c>
      <c r="AG19" s="80">
        <f t="shared" si="113"/>
        <v>195</v>
      </c>
      <c r="AH19" s="81">
        <v>0</v>
      </c>
      <c r="AI19" s="97">
        <v>195</v>
      </c>
      <c r="AJ19" s="81">
        <v>0</v>
      </c>
      <c r="AK19" s="80">
        <f t="shared" si="114"/>
        <v>195</v>
      </c>
      <c r="AL19" s="81">
        <v>0</v>
      </c>
      <c r="AM19" s="97">
        <v>195</v>
      </c>
      <c r="AN19" s="81">
        <v>0</v>
      </c>
      <c r="AO19" s="80">
        <f t="shared" si="115"/>
        <v>195</v>
      </c>
      <c r="AP19" s="81">
        <v>0</v>
      </c>
      <c r="AQ19" s="97">
        <v>195</v>
      </c>
      <c r="AR19" s="81">
        <v>0</v>
      </c>
      <c r="AS19" s="80">
        <f t="shared" si="116"/>
        <v>195</v>
      </c>
      <c r="AT19" s="81">
        <v>0</v>
      </c>
      <c r="AU19" s="97">
        <v>195</v>
      </c>
      <c r="AV19" s="81">
        <v>0</v>
      </c>
      <c r="AW19" s="80">
        <f t="shared" si="117"/>
        <v>195</v>
      </c>
      <c r="AX19" s="81">
        <v>0</v>
      </c>
      <c r="AY19" s="97">
        <v>195</v>
      </c>
      <c r="AZ19" s="81">
        <v>0</v>
      </c>
    </row>
    <row r="20" spans="1:52" s="66" customFormat="1" ht="47.25" customHeight="1" outlineLevel="2" x14ac:dyDescent="0.25">
      <c r="A20" s="95" t="s">
        <v>302</v>
      </c>
      <c r="B20" s="98" t="s">
        <v>268</v>
      </c>
      <c r="C20" s="67" t="s">
        <v>60</v>
      </c>
      <c r="D20" s="67" t="s">
        <v>60</v>
      </c>
      <c r="E20" s="78">
        <f t="shared" si="105"/>
        <v>4901.6000000000004</v>
      </c>
      <c r="F20" s="79">
        <f t="shared" si="106"/>
        <v>0</v>
      </c>
      <c r="G20" s="79">
        <f t="shared" si="107"/>
        <v>4901.6000000000004</v>
      </c>
      <c r="H20" s="79">
        <f t="shared" si="108"/>
        <v>0</v>
      </c>
      <c r="I20" s="80">
        <f t="shared" si="79"/>
        <v>445.6</v>
      </c>
      <c r="J20" s="81">
        <v>0</v>
      </c>
      <c r="K20" s="97">
        <v>445.6</v>
      </c>
      <c r="L20" s="81">
        <v>0</v>
      </c>
      <c r="M20" s="80">
        <f t="shared" si="80"/>
        <v>445.6</v>
      </c>
      <c r="N20" s="81">
        <v>0</v>
      </c>
      <c r="O20" s="97">
        <v>445.6</v>
      </c>
      <c r="P20" s="81">
        <v>0</v>
      </c>
      <c r="Q20" s="80">
        <f t="shared" si="109"/>
        <v>445.6</v>
      </c>
      <c r="R20" s="81">
        <v>0</v>
      </c>
      <c r="S20" s="97">
        <v>445.6</v>
      </c>
      <c r="T20" s="81">
        <v>0</v>
      </c>
      <c r="U20" s="80">
        <f t="shared" si="110"/>
        <v>445.6</v>
      </c>
      <c r="V20" s="81">
        <v>0</v>
      </c>
      <c r="W20" s="97">
        <v>445.6</v>
      </c>
      <c r="X20" s="81">
        <v>0</v>
      </c>
      <c r="Y20" s="80">
        <f t="shared" si="111"/>
        <v>445.6</v>
      </c>
      <c r="Z20" s="81">
        <v>0</v>
      </c>
      <c r="AA20" s="97">
        <v>445.6</v>
      </c>
      <c r="AB20" s="81">
        <v>0</v>
      </c>
      <c r="AC20" s="80">
        <f t="shared" si="112"/>
        <v>445.6</v>
      </c>
      <c r="AD20" s="81">
        <v>0</v>
      </c>
      <c r="AE20" s="97">
        <v>445.6</v>
      </c>
      <c r="AF20" s="81">
        <v>0</v>
      </c>
      <c r="AG20" s="80">
        <f t="shared" si="113"/>
        <v>445.6</v>
      </c>
      <c r="AH20" s="81">
        <v>0</v>
      </c>
      <c r="AI20" s="97">
        <v>445.6</v>
      </c>
      <c r="AJ20" s="81">
        <v>0</v>
      </c>
      <c r="AK20" s="80">
        <f t="shared" si="114"/>
        <v>445.6</v>
      </c>
      <c r="AL20" s="81">
        <v>0</v>
      </c>
      <c r="AM20" s="97">
        <v>445.6</v>
      </c>
      <c r="AN20" s="81">
        <v>0</v>
      </c>
      <c r="AO20" s="80">
        <f t="shared" si="115"/>
        <v>445.6</v>
      </c>
      <c r="AP20" s="81">
        <v>0</v>
      </c>
      <c r="AQ20" s="97">
        <v>445.6</v>
      </c>
      <c r="AR20" s="81">
        <v>0</v>
      </c>
      <c r="AS20" s="80">
        <f t="shared" si="116"/>
        <v>445.6</v>
      </c>
      <c r="AT20" s="81">
        <v>0</v>
      </c>
      <c r="AU20" s="97">
        <v>445.6</v>
      </c>
      <c r="AV20" s="81">
        <v>0</v>
      </c>
      <c r="AW20" s="80">
        <f t="shared" si="117"/>
        <v>445.6</v>
      </c>
      <c r="AX20" s="81">
        <v>0</v>
      </c>
      <c r="AY20" s="97">
        <v>445.6</v>
      </c>
      <c r="AZ20" s="81">
        <v>0</v>
      </c>
    </row>
    <row r="21" spans="1:52" ht="42.75" customHeight="1" outlineLevel="3" x14ac:dyDescent="0.25">
      <c r="A21" s="99" t="s">
        <v>177</v>
      </c>
      <c r="B21" s="106" t="s">
        <v>276</v>
      </c>
      <c r="C21" s="107"/>
      <c r="D21" s="108"/>
      <c r="E21" s="78">
        <f>E22</f>
        <v>23134.799999999999</v>
      </c>
      <c r="F21" s="78">
        <f t="shared" ref="F21:AZ21" si="118">F22</f>
        <v>0</v>
      </c>
      <c r="G21" s="78">
        <f t="shared" si="118"/>
        <v>23134.799999999999</v>
      </c>
      <c r="H21" s="78">
        <f t="shared" si="118"/>
        <v>0</v>
      </c>
      <c r="I21" s="78">
        <f t="shared" si="118"/>
        <v>2322.8000000000002</v>
      </c>
      <c r="J21" s="78">
        <f t="shared" si="118"/>
        <v>0</v>
      </c>
      <c r="K21" s="78">
        <f t="shared" si="118"/>
        <v>2322.8000000000002</v>
      </c>
      <c r="L21" s="78">
        <f t="shared" si="118"/>
        <v>0</v>
      </c>
      <c r="M21" s="78">
        <f t="shared" si="118"/>
        <v>2081.1999999999998</v>
      </c>
      <c r="N21" s="78">
        <f t="shared" si="118"/>
        <v>0</v>
      </c>
      <c r="O21" s="78">
        <f t="shared" si="118"/>
        <v>2081.1999999999998</v>
      </c>
      <c r="P21" s="78">
        <f t="shared" si="118"/>
        <v>0</v>
      </c>
      <c r="Q21" s="78">
        <f t="shared" si="118"/>
        <v>2081.1999999999998</v>
      </c>
      <c r="R21" s="78">
        <f t="shared" si="118"/>
        <v>0</v>
      </c>
      <c r="S21" s="78">
        <f t="shared" si="118"/>
        <v>2081.1999999999998</v>
      </c>
      <c r="T21" s="78">
        <f t="shared" si="118"/>
        <v>0</v>
      </c>
      <c r="U21" s="78">
        <f t="shared" si="118"/>
        <v>2081.1999999999998</v>
      </c>
      <c r="V21" s="78">
        <f t="shared" si="118"/>
        <v>0</v>
      </c>
      <c r="W21" s="78">
        <f t="shared" si="118"/>
        <v>2081.1999999999998</v>
      </c>
      <c r="X21" s="78">
        <f t="shared" si="118"/>
        <v>0</v>
      </c>
      <c r="Y21" s="78">
        <f t="shared" si="118"/>
        <v>2081.1999999999998</v>
      </c>
      <c r="Z21" s="78">
        <f t="shared" si="118"/>
        <v>0</v>
      </c>
      <c r="AA21" s="78">
        <f t="shared" si="118"/>
        <v>2081.1999999999998</v>
      </c>
      <c r="AB21" s="78">
        <f t="shared" si="118"/>
        <v>0</v>
      </c>
      <c r="AC21" s="78">
        <f t="shared" si="118"/>
        <v>2081.1999999999998</v>
      </c>
      <c r="AD21" s="78">
        <f t="shared" si="118"/>
        <v>0</v>
      </c>
      <c r="AE21" s="78">
        <f t="shared" si="118"/>
        <v>2081.1999999999998</v>
      </c>
      <c r="AF21" s="78">
        <f t="shared" si="118"/>
        <v>0</v>
      </c>
      <c r="AG21" s="78">
        <f t="shared" si="118"/>
        <v>2081.1999999999998</v>
      </c>
      <c r="AH21" s="78">
        <f t="shared" si="118"/>
        <v>0</v>
      </c>
      <c r="AI21" s="78">
        <f t="shared" si="118"/>
        <v>2081.1999999999998</v>
      </c>
      <c r="AJ21" s="78">
        <f t="shared" si="118"/>
        <v>0</v>
      </c>
      <c r="AK21" s="78">
        <f t="shared" si="118"/>
        <v>2081.1999999999998</v>
      </c>
      <c r="AL21" s="78">
        <f t="shared" si="118"/>
        <v>0</v>
      </c>
      <c r="AM21" s="78">
        <f t="shared" si="118"/>
        <v>2081.1999999999998</v>
      </c>
      <c r="AN21" s="78">
        <f t="shared" si="118"/>
        <v>0</v>
      </c>
      <c r="AO21" s="78">
        <f t="shared" si="118"/>
        <v>2081.1999999999998</v>
      </c>
      <c r="AP21" s="78">
        <f t="shared" si="118"/>
        <v>0</v>
      </c>
      <c r="AQ21" s="78">
        <f t="shared" si="118"/>
        <v>2081.1999999999998</v>
      </c>
      <c r="AR21" s="78">
        <f t="shared" si="118"/>
        <v>0</v>
      </c>
      <c r="AS21" s="78">
        <f t="shared" si="118"/>
        <v>2081.1999999999998</v>
      </c>
      <c r="AT21" s="78">
        <f t="shared" si="118"/>
        <v>0</v>
      </c>
      <c r="AU21" s="78">
        <f t="shared" si="118"/>
        <v>2081.1999999999998</v>
      </c>
      <c r="AV21" s="78">
        <f t="shared" si="118"/>
        <v>0</v>
      </c>
      <c r="AW21" s="78">
        <f t="shared" si="118"/>
        <v>2081.1999999999998</v>
      </c>
      <c r="AX21" s="78">
        <f t="shared" si="118"/>
        <v>0</v>
      </c>
      <c r="AY21" s="78">
        <f t="shared" si="118"/>
        <v>2081.1999999999998</v>
      </c>
      <c r="AZ21" s="78">
        <f t="shared" si="118"/>
        <v>0</v>
      </c>
    </row>
    <row r="22" spans="1:52" ht="30.75" customHeight="1" outlineLevel="3" x14ac:dyDescent="0.25">
      <c r="A22" s="99" t="s">
        <v>178</v>
      </c>
      <c r="B22" s="109" t="s">
        <v>275</v>
      </c>
      <c r="C22" s="110"/>
      <c r="D22" s="111"/>
      <c r="E22" s="78">
        <f t="shared" ref="E22:AZ22" si="119">SUM(E23:E26)</f>
        <v>23134.799999999999</v>
      </c>
      <c r="F22" s="78">
        <f t="shared" si="119"/>
        <v>0</v>
      </c>
      <c r="G22" s="78">
        <f t="shared" si="119"/>
        <v>23134.799999999999</v>
      </c>
      <c r="H22" s="78">
        <f t="shared" si="119"/>
        <v>0</v>
      </c>
      <c r="I22" s="78">
        <f t="shared" si="119"/>
        <v>2322.8000000000002</v>
      </c>
      <c r="J22" s="78">
        <f t="shared" si="119"/>
        <v>0</v>
      </c>
      <c r="K22" s="78">
        <f t="shared" si="119"/>
        <v>2322.8000000000002</v>
      </c>
      <c r="L22" s="78">
        <f t="shared" si="119"/>
        <v>0</v>
      </c>
      <c r="M22" s="78">
        <f t="shared" si="119"/>
        <v>2081.1999999999998</v>
      </c>
      <c r="N22" s="78">
        <f t="shared" si="119"/>
        <v>0</v>
      </c>
      <c r="O22" s="78">
        <f t="shared" si="119"/>
        <v>2081.1999999999998</v>
      </c>
      <c r="P22" s="78">
        <f t="shared" si="119"/>
        <v>0</v>
      </c>
      <c r="Q22" s="78">
        <f t="shared" si="119"/>
        <v>2081.1999999999998</v>
      </c>
      <c r="R22" s="78">
        <f t="shared" si="119"/>
        <v>0</v>
      </c>
      <c r="S22" s="78">
        <f t="shared" si="119"/>
        <v>2081.1999999999998</v>
      </c>
      <c r="T22" s="78">
        <f t="shared" si="119"/>
        <v>0</v>
      </c>
      <c r="U22" s="78">
        <f t="shared" si="119"/>
        <v>2081.1999999999998</v>
      </c>
      <c r="V22" s="78">
        <f t="shared" si="119"/>
        <v>0</v>
      </c>
      <c r="W22" s="78">
        <f t="shared" si="119"/>
        <v>2081.1999999999998</v>
      </c>
      <c r="X22" s="78">
        <f t="shared" si="119"/>
        <v>0</v>
      </c>
      <c r="Y22" s="78">
        <f t="shared" si="119"/>
        <v>2081.1999999999998</v>
      </c>
      <c r="Z22" s="78">
        <f t="shared" si="119"/>
        <v>0</v>
      </c>
      <c r="AA22" s="78">
        <f t="shared" si="119"/>
        <v>2081.1999999999998</v>
      </c>
      <c r="AB22" s="78">
        <f t="shared" si="119"/>
        <v>0</v>
      </c>
      <c r="AC22" s="78">
        <f t="shared" si="119"/>
        <v>2081.1999999999998</v>
      </c>
      <c r="AD22" s="78">
        <f t="shared" si="119"/>
        <v>0</v>
      </c>
      <c r="AE22" s="78">
        <f t="shared" si="119"/>
        <v>2081.1999999999998</v>
      </c>
      <c r="AF22" s="78">
        <f t="shared" si="119"/>
        <v>0</v>
      </c>
      <c r="AG22" s="78">
        <f t="shared" si="119"/>
        <v>2081.1999999999998</v>
      </c>
      <c r="AH22" s="78">
        <f t="shared" si="119"/>
        <v>0</v>
      </c>
      <c r="AI22" s="78">
        <f t="shared" si="119"/>
        <v>2081.1999999999998</v>
      </c>
      <c r="AJ22" s="78">
        <f t="shared" si="119"/>
        <v>0</v>
      </c>
      <c r="AK22" s="78">
        <f t="shared" si="119"/>
        <v>2081.1999999999998</v>
      </c>
      <c r="AL22" s="78">
        <f t="shared" si="119"/>
        <v>0</v>
      </c>
      <c r="AM22" s="78">
        <f t="shared" si="119"/>
        <v>2081.1999999999998</v>
      </c>
      <c r="AN22" s="78">
        <f t="shared" si="119"/>
        <v>0</v>
      </c>
      <c r="AO22" s="78">
        <f t="shared" si="119"/>
        <v>2081.1999999999998</v>
      </c>
      <c r="AP22" s="78">
        <f t="shared" si="119"/>
        <v>0</v>
      </c>
      <c r="AQ22" s="78">
        <f t="shared" si="119"/>
        <v>2081.1999999999998</v>
      </c>
      <c r="AR22" s="78">
        <f t="shared" si="119"/>
        <v>0</v>
      </c>
      <c r="AS22" s="78">
        <f t="shared" si="119"/>
        <v>2081.1999999999998</v>
      </c>
      <c r="AT22" s="78">
        <f t="shared" si="119"/>
        <v>0</v>
      </c>
      <c r="AU22" s="78">
        <f t="shared" si="119"/>
        <v>2081.1999999999998</v>
      </c>
      <c r="AV22" s="78">
        <f t="shared" si="119"/>
        <v>0</v>
      </c>
      <c r="AW22" s="78">
        <f t="shared" si="119"/>
        <v>2081.1999999999998</v>
      </c>
      <c r="AX22" s="78">
        <f t="shared" si="119"/>
        <v>0</v>
      </c>
      <c r="AY22" s="78">
        <f t="shared" si="119"/>
        <v>2081.1999999999998</v>
      </c>
      <c r="AZ22" s="78">
        <f t="shared" si="119"/>
        <v>0</v>
      </c>
    </row>
    <row r="23" spans="1:52" ht="50.25" customHeight="1" outlineLevel="3" x14ac:dyDescent="0.25">
      <c r="A23" s="95" t="s">
        <v>188</v>
      </c>
      <c r="B23" s="96" t="s">
        <v>295</v>
      </c>
      <c r="C23" s="67" t="s">
        <v>60</v>
      </c>
      <c r="D23" s="67" t="s">
        <v>280</v>
      </c>
      <c r="E23" s="78">
        <f>SUM(F23:H23)</f>
        <v>99.6</v>
      </c>
      <c r="F23" s="79">
        <f t="shared" ref="F23" si="120">J23+N23+R23+V23+Z23+AD23+AH23+AL23+AP23+AT23+AX23</f>
        <v>0</v>
      </c>
      <c r="G23" s="79">
        <f t="shared" ref="G23" si="121">K23+O23+S23+W23+AA23+AE23+AI23+AM23+AQ23+AU23+AY23</f>
        <v>99.6</v>
      </c>
      <c r="H23" s="79">
        <f t="shared" ref="H23" si="122">L23+P23+T23+X23+AB23+AF23+AJ23+AN23+AR23+AV23+AZ23</f>
        <v>0</v>
      </c>
      <c r="I23" s="80">
        <f>SUM(J23:L23)</f>
        <v>99.6</v>
      </c>
      <c r="J23" s="81">
        <v>0</v>
      </c>
      <c r="K23" s="100">
        <v>99.6</v>
      </c>
      <c r="L23" s="82">
        <v>0</v>
      </c>
      <c r="M23" s="80">
        <f>SUM(N23:P23)</f>
        <v>0</v>
      </c>
      <c r="N23" s="81">
        <v>0</v>
      </c>
      <c r="O23" s="81">
        <v>0</v>
      </c>
      <c r="P23" s="82">
        <v>0</v>
      </c>
      <c r="Q23" s="80">
        <f>SUM(R23:T23)</f>
        <v>0</v>
      </c>
      <c r="R23" s="81">
        <v>0</v>
      </c>
      <c r="S23" s="81">
        <v>0</v>
      </c>
      <c r="T23" s="82">
        <v>0</v>
      </c>
      <c r="U23" s="80">
        <f>SUM(V23:X23)</f>
        <v>0</v>
      </c>
      <c r="V23" s="81">
        <v>0</v>
      </c>
      <c r="W23" s="81">
        <v>0</v>
      </c>
      <c r="X23" s="82">
        <v>0</v>
      </c>
      <c r="Y23" s="80">
        <f>SUM(Z23:AB23)</f>
        <v>0</v>
      </c>
      <c r="Z23" s="81">
        <v>0</v>
      </c>
      <c r="AA23" s="81">
        <v>0</v>
      </c>
      <c r="AB23" s="82">
        <v>0</v>
      </c>
      <c r="AC23" s="80">
        <f>SUM(AD23:AF23)</f>
        <v>0</v>
      </c>
      <c r="AD23" s="81">
        <v>0</v>
      </c>
      <c r="AE23" s="81">
        <v>0</v>
      </c>
      <c r="AF23" s="82">
        <v>0</v>
      </c>
      <c r="AG23" s="80">
        <f>SUM(AH23:AJ23)</f>
        <v>0</v>
      </c>
      <c r="AH23" s="81">
        <v>0</v>
      </c>
      <c r="AI23" s="81">
        <v>0</v>
      </c>
      <c r="AJ23" s="82">
        <v>0</v>
      </c>
      <c r="AK23" s="80">
        <f>SUM(AL23:AN23)</f>
        <v>0</v>
      </c>
      <c r="AL23" s="81">
        <v>0</v>
      </c>
      <c r="AM23" s="81">
        <v>0</v>
      </c>
      <c r="AN23" s="82">
        <v>0</v>
      </c>
      <c r="AO23" s="80">
        <f>SUM(AP23:AR23)</f>
        <v>0</v>
      </c>
      <c r="AP23" s="81">
        <v>0</v>
      </c>
      <c r="AQ23" s="81">
        <v>0</v>
      </c>
      <c r="AR23" s="82">
        <v>0</v>
      </c>
      <c r="AS23" s="80">
        <f>SUM(AT23:AV23)</f>
        <v>0</v>
      </c>
      <c r="AT23" s="81">
        <v>0</v>
      </c>
      <c r="AU23" s="81">
        <v>0</v>
      </c>
      <c r="AV23" s="82">
        <v>0</v>
      </c>
      <c r="AW23" s="80">
        <f>SUM(AX23:AZ23)</f>
        <v>0</v>
      </c>
      <c r="AX23" s="81">
        <v>0</v>
      </c>
      <c r="AY23" s="81">
        <v>0</v>
      </c>
      <c r="AZ23" s="82">
        <v>0</v>
      </c>
    </row>
    <row r="24" spans="1:52" ht="50.25" customHeight="1" outlineLevel="3" x14ac:dyDescent="0.25">
      <c r="A24" s="95" t="s">
        <v>266</v>
      </c>
      <c r="B24" s="96" t="s">
        <v>282</v>
      </c>
      <c r="C24" s="67" t="s">
        <v>60</v>
      </c>
      <c r="D24" s="67" t="s">
        <v>280</v>
      </c>
      <c r="E24" s="78">
        <f>SUM(F24:H24)</f>
        <v>142</v>
      </c>
      <c r="F24" s="79">
        <f t="shared" ref="F24" si="123">J24+N24+R24+V24+Z24+AD24+AH24+AL24+AP24+AT24+AX24</f>
        <v>0</v>
      </c>
      <c r="G24" s="79">
        <f t="shared" ref="G24" si="124">K24+O24+S24+W24+AA24+AE24+AI24+AM24+AQ24+AU24+AY24</f>
        <v>142</v>
      </c>
      <c r="H24" s="79">
        <f t="shared" ref="H24" si="125">L24+P24+T24+X24+AB24+AF24+AJ24+AN24+AR24+AV24+AZ24</f>
        <v>0</v>
      </c>
      <c r="I24" s="80">
        <f>SUM(J24:L24)</f>
        <v>142</v>
      </c>
      <c r="J24" s="81">
        <v>0</v>
      </c>
      <c r="K24" s="100">
        <v>142</v>
      </c>
      <c r="L24" s="82">
        <v>0</v>
      </c>
      <c r="M24" s="80">
        <f>SUM(N24:P24)</f>
        <v>0</v>
      </c>
      <c r="N24" s="81">
        <v>0</v>
      </c>
      <c r="O24" s="81">
        <v>0</v>
      </c>
      <c r="P24" s="82">
        <v>0</v>
      </c>
      <c r="Q24" s="80">
        <f>SUM(R24:T24)</f>
        <v>0</v>
      </c>
      <c r="R24" s="81">
        <v>0</v>
      </c>
      <c r="S24" s="81">
        <v>0</v>
      </c>
      <c r="T24" s="82">
        <v>0</v>
      </c>
      <c r="U24" s="80">
        <f>SUM(V24:X24)</f>
        <v>0</v>
      </c>
      <c r="V24" s="81">
        <v>0</v>
      </c>
      <c r="W24" s="81">
        <v>0</v>
      </c>
      <c r="X24" s="82">
        <v>0</v>
      </c>
      <c r="Y24" s="80">
        <f>SUM(Z24:AB24)</f>
        <v>0</v>
      </c>
      <c r="Z24" s="81">
        <v>0</v>
      </c>
      <c r="AA24" s="81">
        <v>0</v>
      </c>
      <c r="AB24" s="82">
        <v>0</v>
      </c>
      <c r="AC24" s="80">
        <f>SUM(AD24:AF24)</f>
        <v>0</v>
      </c>
      <c r="AD24" s="81">
        <v>0</v>
      </c>
      <c r="AE24" s="81">
        <v>0</v>
      </c>
      <c r="AF24" s="82">
        <v>0</v>
      </c>
      <c r="AG24" s="80">
        <f>SUM(AH24:AJ24)</f>
        <v>0</v>
      </c>
      <c r="AH24" s="81">
        <v>0</v>
      </c>
      <c r="AI24" s="81">
        <v>0</v>
      </c>
      <c r="AJ24" s="82">
        <v>0</v>
      </c>
      <c r="AK24" s="80">
        <f>SUM(AL24:AN24)</f>
        <v>0</v>
      </c>
      <c r="AL24" s="81">
        <v>0</v>
      </c>
      <c r="AM24" s="81">
        <v>0</v>
      </c>
      <c r="AN24" s="82">
        <v>0</v>
      </c>
      <c r="AO24" s="80">
        <f>SUM(AP24:AR24)</f>
        <v>0</v>
      </c>
      <c r="AP24" s="81">
        <v>0</v>
      </c>
      <c r="AQ24" s="81">
        <v>0</v>
      </c>
      <c r="AR24" s="82">
        <v>0</v>
      </c>
      <c r="AS24" s="80">
        <f>SUM(AT24:AV24)</f>
        <v>0</v>
      </c>
      <c r="AT24" s="81">
        <v>0</v>
      </c>
      <c r="AU24" s="81">
        <v>0</v>
      </c>
      <c r="AV24" s="82">
        <v>0</v>
      </c>
      <c r="AW24" s="80">
        <f>SUM(AX24:AZ24)</f>
        <v>0</v>
      </c>
      <c r="AX24" s="81">
        <v>0</v>
      </c>
      <c r="AY24" s="81">
        <v>0</v>
      </c>
      <c r="AZ24" s="82">
        <v>0</v>
      </c>
    </row>
    <row r="25" spans="1:52" ht="56.25" customHeight="1" outlineLevel="3" x14ac:dyDescent="0.25">
      <c r="A25" s="95" t="s">
        <v>281</v>
      </c>
      <c r="B25" s="96" t="s">
        <v>273</v>
      </c>
      <c r="C25" s="67" t="s">
        <v>60</v>
      </c>
      <c r="D25" s="67" t="s">
        <v>60</v>
      </c>
      <c r="E25" s="78">
        <f>SUM(F25:H25)</f>
        <v>15312</v>
      </c>
      <c r="F25" s="79">
        <f t="shared" ref="F25:F26" si="126">J25+N25+R25+V25+Z25+AD25+AH25+AL25+AP25+AT25+AX25</f>
        <v>0</v>
      </c>
      <c r="G25" s="79">
        <f t="shared" ref="G25:G26" si="127">K25+O25+S25+W25+AA25+AE25+AI25+AM25+AQ25+AU25+AY25</f>
        <v>15312</v>
      </c>
      <c r="H25" s="79">
        <f t="shared" ref="H25:H26" si="128">L25+P25+T25+X25+AB25+AF25+AJ25+AN25+AR25+AV25+AZ25</f>
        <v>0</v>
      </c>
      <c r="I25" s="80">
        <f>SUM(J25:L25)</f>
        <v>1392</v>
      </c>
      <c r="J25" s="81">
        <v>0</v>
      </c>
      <c r="K25" s="100">
        <v>1392</v>
      </c>
      <c r="L25" s="82">
        <v>0</v>
      </c>
      <c r="M25" s="80">
        <f>SUM(N25:P25)</f>
        <v>1392</v>
      </c>
      <c r="N25" s="81">
        <v>0</v>
      </c>
      <c r="O25" s="100">
        <v>1392</v>
      </c>
      <c r="P25" s="82">
        <v>0</v>
      </c>
      <c r="Q25" s="80">
        <f>SUM(R25:T25)</f>
        <v>1392</v>
      </c>
      <c r="R25" s="81">
        <v>0</v>
      </c>
      <c r="S25" s="100">
        <v>1392</v>
      </c>
      <c r="T25" s="82">
        <v>0</v>
      </c>
      <c r="U25" s="80">
        <f>SUM(V25:X25)</f>
        <v>1392</v>
      </c>
      <c r="V25" s="81">
        <v>0</v>
      </c>
      <c r="W25" s="100">
        <v>1392</v>
      </c>
      <c r="X25" s="82">
        <v>0</v>
      </c>
      <c r="Y25" s="80">
        <f>SUM(Z25:AB25)</f>
        <v>1392</v>
      </c>
      <c r="Z25" s="81">
        <v>0</v>
      </c>
      <c r="AA25" s="100">
        <v>1392</v>
      </c>
      <c r="AB25" s="82">
        <v>0</v>
      </c>
      <c r="AC25" s="80">
        <f>SUM(AD25:AF25)</f>
        <v>1392</v>
      </c>
      <c r="AD25" s="81">
        <v>0</v>
      </c>
      <c r="AE25" s="100">
        <v>1392</v>
      </c>
      <c r="AF25" s="82">
        <v>0</v>
      </c>
      <c r="AG25" s="80">
        <f>SUM(AH25:AJ25)</f>
        <v>1392</v>
      </c>
      <c r="AH25" s="81">
        <v>0</v>
      </c>
      <c r="AI25" s="100">
        <v>1392</v>
      </c>
      <c r="AJ25" s="82">
        <v>0</v>
      </c>
      <c r="AK25" s="80">
        <f>SUM(AL25:AN25)</f>
        <v>1392</v>
      </c>
      <c r="AL25" s="81">
        <v>0</v>
      </c>
      <c r="AM25" s="100">
        <v>1392</v>
      </c>
      <c r="AN25" s="82">
        <v>0</v>
      </c>
      <c r="AO25" s="80">
        <f>SUM(AP25:AR25)</f>
        <v>1392</v>
      </c>
      <c r="AP25" s="81">
        <v>0</v>
      </c>
      <c r="AQ25" s="100">
        <v>1392</v>
      </c>
      <c r="AR25" s="82">
        <v>0</v>
      </c>
      <c r="AS25" s="80">
        <f>SUM(AT25:AV25)</f>
        <v>1392</v>
      </c>
      <c r="AT25" s="81">
        <v>0</v>
      </c>
      <c r="AU25" s="100">
        <v>1392</v>
      </c>
      <c r="AV25" s="82">
        <v>0</v>
      </c>
      <c r="AW25" s="80">
        <f>SUM(AX25:AZ25)</f>
        <v>1392</v>
      </c>
      <c r="AX25" s="81">
        <v>0</v>
      </c>
      <c r="AY25" s="100">
        <v>1392</v>
      </c>
      <c r="AZ25" s="82">
        <v>0</v>
      </c>
    </row>
    <row r="26" spans="1:52" ht="56.25" customHeight="1" outlineLevel="3" x14ac:dyDescent="0.25">
      <c r="A26" s="95" t="s">
        <v>287</v>
      </c>
      <c r="B26" s="96" t="s">
        <v>274</v>
      </c>
      <c r="C26" s="67" t="s">
        <v>60</v>
      </c>
      <c r="D26" s="67" t="s">
        <v>60</v>
      </c>
      <c r="E26" s="78">
        <f>SUM(F26:H26)</f>
        <v>7581.1999999999989</v>
      </c>
      <c r="F26" s="79">
        <f t="shared" si="126"/>
        <v>0</v>
      </c>
      <c r="G26" s="79">
        <f t="shared" si="127"/>
        <v>7581.1999999999989</v>
      </c>
      <c r="H26" s="79">
        <f t="shared" si="128"/>
        <v>0</v>
      </c>
      <c r="I26" s="80">
        <f>SUM(J26:L26)</f>
        <v>689.2</v>
      </c>
      <c r="J26" s="81">
        <v>0</v>
      </c>
      <c r="K26" s="100">
        <v>689.2</v>
      </c>
      <c r="L26" s="82">
        <v>0</v>
      </c>
      <c r="M26" s="80">
        <f>SUM(N26:P26)</f>
        <v>689.2</v>
      </c>
      <c r="N26" s="81">
        <v>0</v>
      </c>
      <c r="O26" s="100">
        <v>689.2</v>
      </c>
      <c r="P26" s="82">
        <v>0</v>
      </c>
      <c r="Q26" s="80">
        <f>SUM(R26:T26)</f>
        <v>689.2</v>
      </c>
      <c r="R26" s="81">
        <v>0</v>
      </c>
      <c r="S26" s="100">
        <v>689.2</v>
      </c>
      <c r="T26" s="82">
        <v>0</v>
      </c>
      <c r="U26" s="80">
        <f>SUM(V26:X26)</f>
        <v>689.2</v>
      </c>
      <c r="V26" s="81">
        <v>0</v>
      </c>
      <c r="W26" s="100">
        <v>689.2</v>
      </c>
      <c r="X26" s="82">
        <v>0</v>
      </c>
      <c r="Y26" s="80">
        <f>SUM(Z26:AB26)</f>
        <v>689.2</v>
      </c>
      <c r="Z26" s="81">
        <v>0</v>
      </c>
      <c r="AA26" s="100">
        <v>689.2</v>
      </c>
      <c r="AB26" s="82">
        <v>0</v>
      </c>
      <c r="AC26" s="80">
        <f>SUM(AD26:AF26)</f>
        <v>689.2</v>
      </c>
      <c r="AD26" s="81">
        <v>0</v>
      </c>
      <c r="AE26" s="100">
        <v>689.2</v>
      </c>
      <c r="AF26" s="82">
        <v>0</v>
      </c>
      <c r="AG26" s="80">
        <f>SUM(AH26:AJ26)</f>
        <v>689.2</v>
      </c>
      <c r="AH26" s="81">
        <v>0</v>
      </c>
      <c r="AI26" s="100">
        <v>689.2</v>
      </c>
      <c r="AJ26" s="82">
        <v>0</v>
      </c>
      <c r="AK26" s="80">
        <f>SUM(AL26:AN26)</f>
        <v>689.2</v>
      </c>
      <c r="AL26" s="81">
        <v>0</v>
      </c>
      <c r="AM26" s="100">
        <v>689.2</v>
      </c>
      <c r="AN26" s="82">
        <v>0</v>
      </c>
      <c r="AO26" s="80">
        <f>SUM(AP26:AR26)</f>
        <v>689.2</v>
      </c>
      <c r="AP26" s="81">
        <v>0</v>
      </c>
      <c r="AQ26" s="100">
        <v>689.2</v>
      </c>
      <c r="AR26" s="82">
        <v>0</v>
      </c>
      <c r="AS26" s="80">
        <f>SUM(AT26:AV26)</f>
        <v>689.2</v>
      </c>
      <c r="AT26" s="81">
        <v>0</v>
      </c>
      <c r="AU26" s="100">
        <v>689.2</v>
      </c>
      <c r="AV26" s="82">
        <v>0</v>
      </c>
      <c r="AW26" s="80">
        <f>SUM(AX26:AZ26)</f>
        <v>689.2</v>
      </c>
      <c r="AX26" s="81">
        <v>0</v>
      </c>
      <c r="AY26" s="100">
        <v>689.2</v>
      </c>
      <c r="AZ26" s="82">
        <v>0</v>
      </c>
    </row>
  </sheetData>
  <autoFilter ref="A4:H7">
    <filterColumn colId="4" showButton="0"/>
    <filterColumn colId="5" showButton="0"/>
    <filterColumn colId="6" showButton="0"/>
  </autoFilter>
  <dataConsolidate/>
  <mergeCells count="36">
    <mergeCell ref="I4:K4"/>
    <mergeCell ref="I5:L5"/>
    <mergeCell ref="I6:I7"/>
    <mergeCell ref="E6:E7"/>
    <mergeCell ref="E2:AA2"/>
    <mergeCell ref="A4:A7"/>
    <mergeCell ref="B4:B7"/>
    <mergeCell ref="C4:C7"/>
    <mergeCell ref="D4:D7"/>
    <mergeCell ref="E4:H5"/>
    <mergeCell ref="F6:H6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B21:D21"/>
    <mergeCell ref="B22:D22"/>
    <mergeCell ref="AS5:AV5"/>
    <mergeCell ref="AS6:AS7"/>
    <mergeCell ref="AC6:AC7"/>
    <mergeCell ref="AC5:AF5"/>
    <mergeCell ref="Y5:AB5"/>
    <mergeCell ref="M5:P5"/>
    <mergeCell ref="M6:M7"/>
    <mergeCell ref="Q5:T5"/>
    <mergeCell ref="Q6:Q7"/>
    <mergeCell ref="U5:X5"/>
    <mergeCell ref="U6:U7"/>
    <mergeCell ref="Y6:Y7"/>
    <mergeCell ref="B10:D10"/>
    <mergeCell ref="B9:D9"/>
  </mergeCells>
  <printOptions horizontalCentered="1"/>
  <pageMargins left="0.19685039370078741" right="0" top="0" bottom="0" header="0.31496062992125984" footer="0.31496062992125984"/>
  <pageSetup paperSize="9" scale="40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topLeftCell="A2" zoomScaleNormal="100" zoomScaleSheetLayoutView="100" workbookViewId="0">
      <selection activeCell="F8" sqref="F8"/>
    </sheetView>
  </sheetViews>
  <sheetFormatPr defaultRowHeight="15" x14ac:dyDescent="0.25"/>
  <cols>
    <col min="1" max="1" width="8.42578125" customWidth="1"/>
    <col min="2" max="2" width="79.5703125" customWidth="1"/>
    <col min="3" max="4" width="12.7109375" customWidth="1"/>
    <col min="5" max="5" width="18.140625" customWidth="1"/>
    <col min="6" max="6" width="26" customWidth="1"/>
    <col min="7" max="7" width="28.7109375" customWidth="1"/>
    <col min="8" max="8" width="28.85546875" customWidth="1"/>
    <col min="9" max="9" width="81.5703125" customWidth="1"/>
    <col min="10" max="10" width="33.7109375" customWidth="1"/>
    <col min="11" max="11" width="20.85546875" customWidth="1"/>
  </cols>
  <sheetData>
    <row r="1" spans="1:11" ht="18.75" customHeight="1" x14ac:dyDescent="0.3">
      <c r="A1" s="133" t="s">
        <v>189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1" ht="75" x14ac:dyDescent="0.3">
      <c r="A2" s="70" t="s">
        <v>190</v>
      </c>
      <c r="B2" s="70" t="s">
        <v>191</v>
      </c>
      <c r="C2" s="135" t="s">
        <v>192</v>
      </c>
      <c r="D2" s="135"/>
      <c r="E2" s="70" t="s">
        <v>193</v>
      </c>
      <c r="F2" s="70" t="s">
        <v>194</v>
      </c>
      <c r="G2" s="70" t="s">
        <v>195</v>
      </c>
      <c r="H2" s="70" t="s">
        <v>196</v>
      </c>
      <c r="I2" s="70" t="s">
        <v>197</v>
      </c>
      <c r="J2" s="70" t="s">
        <v>198</v>
      </c>
      <c r="K2" s="71" t="s">
        <v>199</v>
      </c>
    </row>
    <row r="3" spans="1:11" s="5" customFormat="1" ht="37.5" x14ac:dyDescent="0.25">
      <c r="A3" s="72">
        <v>1</v>
      </c>
      <c r="B3" s="73" t="s">
        <v>200</v>
      </c>
      <c r="C3" s="73" t="s">
        <v>201</v>
      </c>
      <c r="D3" s="73" t="s">
        <v>202</v>
      </c>
      <c r="E3" s="73" t="s">
        <v>203</v>
      </c>
      <c r="F3" s="72" t="s">
        <v>204</v>
      </c>
      <c r="G3" s="72" t="s">
        <v>205</v>
      </c>
      <c r="H3" s="73" t="s">
        <v>206</v>
      </c>
      <c r="I3" s="73" t="s">
        <v>207</v>
      </c>
      <c r="J3" s="72" t="s">
        <v>208</v>
      </c>
      <c r="K3" s="74">
        <v>99460.67</v>
      </c>
    </row>
    <row r="4" spans="1:11" s="5" customFormat="1" ht="56.25" x14ac:dyDescent="0.25">
      <c r="A4" s="72">
        <v>2</v>
      </c>
      <c r="B4" s="75" t="s">
        <v>209</v>
      </c>
      <c r="C4" s="72" t="s">
        <v>210</v>
      </c>
      <c r="D4" s="72" t="s">
        <v>211</v>
      </c>
      <c r="E4" s="72" t="s">
        <v>212</v>
      </c>
      <c r="F4" s="72" t="s">
        <v>213</v>
      </c>
      <c r="G4" s="72" t="s">
        <v>214</v>
      </c>
      <c r="H4" s="73" t="s">
        <v>206</v>
      </c>
      <c r="I4" s="75" t="s">
        <v>215</v>
      </c>
      <c r="J4" s="72" t="s">
        <v>216</v>
      </c>
      <c r="K4" s="74">
        <v>99460.67</v>
      </c>
    </row>
    <row r="5" spans="1:11" s="5" customFormat="1" ht="56.25" x14ac:dyDescent="0.25">
      <c r="A5" s="72">
        <v>3</v>
      </c>
      <c r="B5" s="75" t="s">
        <v>217</v>
      </c>
      <c r="C5" s="72" t="s">
        <v>210</v>
      </c>
      <c r="D5" s="72" t="s">
        <v>211</v>
      </c>
      <c r="E5" s="72" t="s">
        <v>212</v>
      </c>
      <c r="F5" s="72" t="s">
        <v>213</v>
      </c>
      <c r="G5" s="72" t="s">
        <v>214</v>
      </c>
      <c r="H5" s="73" t="s">
        <v>206</v>
      </c>
      <c r="I5" s="75" t="s">
        <v>215</v>
      </c>
      <c r="J5" s="72" t="s">
        <v>216</v>
      </c>
      <c r="K5" s="74">
        <v>99460.67</v>
      </c>
    </row>
    <row r="6" spans="1:11" s="5" customFormat="1" ht="37.5" x14ac:dyDescent="0.25">
      <c r="A6" s="72">
        <v>4</v>
      </c>
      <c r="B6" s="76" t="s">
        <v>218</v>
      </c>
      <c r="C6" s="72" t="s">
        <v>201</v>
      </c>
      <c r="D6" s="72" t="s">
        <v>202</v>
      </c>
      <c r="E6" s="72" t="s">
        <v>219</v>
      </c>
      <c r="F6" s="72" t="s">
        <v>220</v>
      </c>
      <c r="G6" s="72" t="s">
        <v>221</v>
      </c>
      <c r="H6" s="73" t="s">
        <v>206</v>
      </c>
      <c r="I6" s="75" t="s">
        <v>222</v>
      </c>
      <c r="J6" s="72" t="s">
        <v>216</v>
      </c>
      <c r="K6" s="74">
        <v>99460.67</v>
      </c>
    </row>
    <row r="7" spans="1:11" s="5" customFormat="1" ht="37.5" x14ac:dyDescent="0.25">
      <c r="A7" s="72">
        <v>5</v>
      </c>
      <c r="B7" s="76" t="s">
        <v>223</v>
      </c>
      <c r="C7" s="72" t="s">
        <v>224</v>
      </c>
      <c r="D7" s="72" t="s">
        <v>225</v>
      </c>
      <c r="E7" s="72" t="s">
        <v>226</v>
      </c>
      <c r="F7" s="72" t="s">
        <v>227</v>
      </c>
      <c r="G7" s="72" t="s">
        <v>221</v>
      </c>
      <c r="H7" s="73" t="s">
        <v>206</v>
      </c>
      <c r="I7" s="75" t="s">
        <v>222</v>
      </c>
      <c r="J7" s="72" t="s">
        <v>216</v>
      </c>
      <c r="K7" s="74">
        <v>99460.67</v>
      </c>
    </row>
    <row r="8" spans="1:11" s="5" customFormat="1" ht="37.5" x14ac:dyDescent="0.25">
      <c r="A8" s="72">
        <v>6</v>
      </c>
      <c r="B8" s="76" t="s">
        <v>228</v>
      </c>
      <c r="C8" s="72" t="s">
        <v>224</v>
      </c>
      <c r="D8" s="72" t="s">
        <v>225</v>
      </c>
      <c r="E8" s="72" t="s">
        <v>229</v>
      </c>
      <c r="F8" s="72" t="s">
        <v>227</v>
      </c>
      <c r="G8" s="72" t="s">
        <v>221</v>
      </c>
      <c r="H8" s="73" t="s">
        <v>206</v>
      </c>
      <c r="I8" s="75" t="s">
        <v>222</v>
      </c>
      <c r="J8" s="72" t="s">
        <v>216</v>
      </c>
      <c r="K8" s="74">
        <v>99460.67</v>
      </c>
    </row>
    <row r="9" spans="1:11" s="5" customFormat="1" ht="37.5" x14ac:dyDescent="0.25">
      <c r="A9" s="72">
        <v>7</v>
      </c>
      <c r="B9" s="76" t="s">
        <v>230</v>
      </c>
      <c r="C9" s="72" t="s">
        <v>231</v>
      </c>
      <c r="D9" s="72" t="s">
        <v>232</v>
      </c>
      <c r="E9" s="72" t="s">
        <v>233</v>
      </c>
      <c r="F9" s="72" t="s">
        <v>234</v>
      </c>
      <c r="G9" s="72" t="s">
        <v>235</v>
      </c>
      <c r="H9" s="73" t="s">
        <v>206</v>
      </c>
      <c r="I9" s="75" t="s">
        <v>222</v>
      </c>
      <c r="J9" s="72" t="s">
        <v>216</v>
      </c>
      <c r="K9" s="74">
        <v>99460.67</v>
      </c>
    </row>
    <row r="10" spans="1:11" s="5" customFormat="1" ht="37.5" x14ac:dyDescent="0.25">
      <c r="A10" s="72">
        <v>8</v>
      </c>
      <c r="B10" s="76" t="s">
        <v>236</v>
      </c>
      <c r="C10" s="72" t="s">
        <v>224</v>
      </c>
      <c r="D10" s="72" t="s">
        <v>225</v>
      </c>
      <c r="E10" s="72" t="s">
        <v>237</v>
      </c>
      <c r="F10" s="72" t="s">
        <v>234</v>
      </c>
      <c r="G10" s="72" t="s">
        <v>235</v>
      </c>
      <c r="H10" s="73" t="s">
        <v>206</v>
      </c>
      <c r="I10" s="75" t="s">
        <v>222</v>
      </c>
      <c r="J10" s="72" t="s">
        <v>216</v>
      </c>
      <c r="K10" s="74">
        <v>99460.67</v>
      </c>
    </row>
    <row r="11" spans="1:11" s="5" customFormat="1" ht="37.5" x14ac:dyDescent="0.25">
      <c r="A11" s="72">
        <v>9</v>
      </c>
      <c r="B11" s="76" t="s">
        <v>238</v>
      </c>
      <c r="C11" s="72" t="s">
        <v>224</v>
      </c>
      <c r="D11" s="72" t="s">
        <v>225</v>
      </c>
      <c r="E11" s="72" t="s">
        <v>229</v>
      </c>
      <c r="F11" s="72" t="s">
        <v>234</v>
      </c>
      <c r="G11" s="72" t="s">
        <v>235</v>
      </c>
      <c r="H11" s="73" t="s">
        <v>206</v>
      </c>
      <c r="I11" s="75" t="s">
        <v>222</v>
      </c>
      <c r="J11" s="72" t="s">
        <v>216</v>
      </c>
      <c r="K11" s="74">
        <v>99460.67</v>
      </c>
    </row>
    <row r="12" spans="1:11" s="5" customFormat="1" ht="37.5" x14ac:dyDescent="0.25">
      <c r="A12" s="72">
        <v>10</v>
      </c>
      <c r="B12" s="76" t="s">
        <v>239</v>
      </c>
      <c r="C12" s="72" t="s">
        <v>224</v>
      </c>
      <c r="D12" s="72" t="s">
        <v>225</v>
      </c>
      <c r="E12" s="72" t="s">
        <v>237</v>
      </c>
      <c r="F12" s="72" t="s">
        <v>234</v>
      </c>
      <c r="G12" s="72" t="s">
        <v>235</v>
      </c>
      <c r="H12" s="73" t="s">
        <v>206</v>
      </c>
      <c r="I12" s="75" t="s">
        <v>222</v>
      </c>
      <c r="J12" s="72" t="s">
        <v>216</v>
      </c>
      <c r="K12" s="74">
        <v>99460.67</v>
      </c>
    </row>
    <row r="13" spans="1:11" s="5" customFormat="1" ht="37.5" x14ac:dyDescent="0.25">
      <c r="A13" s="72">
        <v>11</v>
      </c>
      <c r="B13" s="76" t="s">
        <v>240</v>
      </c>
      <c r="C13" s="72" t="s">
        <v>224</v>
      </c>
      <c r="D13" s="72" t="s">
        <v>225</v>
      </c>
      <c r="E13" s="72" t="s">
        <v>233</v>
      </c>
      <c r="F13" s="72" t="s">
        <v>234</v>
      </c>
      <c r="G13" s="72" t="s">
        <v>235</v>
      </c>
      <c r="H13" s="73" t="s">
        <v>206</v>
      </c>
      <c r="I13" s="75" t="s">
        <v>222</v>
      </c>
      <c r="J13" s="72" t="s">
        <v>216</v>
      </c>
      <c r="K13" s="74">
        <v>99460.67</v>
      </c>
    </row>
    <row r="14" spans="1:11" s="5" customFormat="1" ht="56.25" x14ac:dyDescent="0.25">
      <c r="A14" s="72">
        <v>12</v>
      </c>
      <c r="B14" s="76" t="s">
        <v>241</v>
      </c>
      <c r="C14" s="72" t="s">
        <v>242</v>
      </c>
      <c r="D14" s="72" t="s">
        <v>243</v>
      </c>
      <c r="E14" s="72" t="s">
        <v>219</v>
      </c>
      <c r="F14" s="72" t="s">
        <v>234</v>
      </c>
      <c r="G14" s="72" t="s">
        <v>235</v>
      </c>
      <c r="H14" s="73" t="s">
        <v>206</v>
      </c>
      <c r="I14" s="75" t="s">
        <v>222</v>
      </c>
      <c r="J14" s="72" t="s">
        <v>216</v>
      </c>
      <c r="K14" s="74">
        <v>99460.67</v>
      </c>
    </row>
    <row r="15" spans="1:11" s="5" customFormat="1" ht="56.25" x14ac:dyDescent="0.25">
      <c r="A15" s="72">
        <v>13</v>
      </c>
      <c r="B15" s="76" t="s">
        <v>244</v>
      </c>
      <c r="C15" s="72" t="s">
        <v>242</v>
      </c>
      <c r="D15" s="72" t="s">
        <v>243</v>
      </c>
      <c r="E15" s="72" t="s">
        <v>245</v>
      </c>
      <c r="F15" s="72" t="s">
        <v>234</v>
      </c>
      <c r="G15" s="72" t="s">
        <v>235</v>
      </c>
      <c r="H15" s="73" t="s">
        <v>206</v>
      </c>
      <c r="I15" s="75" t="s">
        <v>222</v>
      </c>
      <c r="J15" s="72" t="s">
        <v>216</v>
      </c>
      <c r="K15" s="74">
        <v>99460.67</v>
      </c>
    </row>
    <row r="16" spans="1:11" s="5" customFormat="1" ht="56.25" x14ac:dyDescent="0.25">
      <c r="A16" s="72">
        <v>14</v>
      </c>
      <c r="B16" s="76" t="s">
        <v>246</v>
      </c>
      <c r="C16" s="72" t="s">
        <v>242</v>
      </c>
      <c r="D16" s="72" t="s">
        <v>243</v>
      </c>
      <c r="E16" s="72" t="s">
        <v>245</v>
      </c>
      <c r="F16" s="72" t="s">
        <v>234</v>
      </c>
      <c r="G16" s="72" t="s">
        <v>235</v>
      </c>
      <c r="H16" s="73" t="s">
        <v>206</v>
      </c>
      <c r="I16" s="75" t="s">
        <v>222</v>
      </c>
      <c r="J16" s="72" t="s">
        <v>216</v>
      </c>
      <c r="K16" s="74">
        <v>99460.67</v>
      </c>
    </row>
    <row r="17" spans="1:11" s="5" customFormat="1" ht="56.25" x14ac:dyDescent="0.25">
      <c r="A17" s="72">
        <v>15</v>
      </c>
      <c r="B17" s="76" t="s">
        <v>247</v>
      </c>
      <c r="C17" s="72" t="s">
        <v>248</v>
      </c>
      <c r="D17" s="72" t="s">
        <v>249</v>
      </c>
      <c r="E17" s="72" t="s">
        <v>212</v>
      </c>
      <c r="F17" s="72" t="s">
        <v>204</v>
      </c>
      <c r="G17" s="72" t="s">
        <v>250</v>
      </c>
      <c r="H17" s="73" t="s">
        <v>206</v>
      </c>
      <c r="I17" s="75" t="s">
        <v>222</v>
      </c>
      <c r="J17" s="72" t="s">
        <v>216</v>
      </c>
      <c r="K17" s="74">
        <v>99460.67</v>
      </c>
    </row>
    <row r="18" spans="1:11" s="5" customFormat="1" ht="37.5" x14ac:dyDescent="0.25">
      <c r="A18" s="72">
        <v>16</v>
      </c>
      <c r="B18" s="76" t="s">
        <v>251</v>
      </c>
      <c r="C18" s="72" t="s">
        <v>231</v>
      </c>
      <c r="D18" s="72" t="s">
        <v>252</v>
      </c>
      <c r="E18" s="72" t="s">
        <v>253</v>
      </c>
      <c r="F18" s="72" t="s">
        <v>254</v>
      </c>
      <c r="G18" s="72" t="s">
        <v>255</v>
      </c>
      <c r="H18" s="73" t="s">
        <v>206</v>
      </c>
      <c r="I18" s="75" t="s">
        <v>222</v>
      </c>
      <c r="J18" s="72" t="s">
        <v>216</v>
      </c>
      <c r="K18" s="74">
        <v>99460.67</v>
      </c>
    </row>
    <row r="19" spans="1:11" s="5" customFormat="1" ht="37.5" x14ac:dyDescent="0.25">
      <c r="A19" s="72">
        <v>17</v>
      </c>
      <c r="B19" s="76" t="s">
        <v>256</v>
      </c>
      <c r="C19" s="72" t="s">
        <v>201</v>
      </c>
      <c r="D19" s="72" t="s">
        <v>202</v>
      </c>
      <c r="E19" s="72" t="s">
        <v>212</v>
      </c>
      <c r="F19" s="72" t="s">
        <v>254</v>
      </c>
      <c r="G19" s="72" t="s">
        <v>255</v>
      </c>
      <c r="H19" s="73" t="s">
        <v>206</v>
      </c>
      <c r="I19" s="75" t="s">
        <v>257</v>
      </c>
      <c r="J19" s="72" t="s">
        <v>216</v>
      </c>
      <c r="K19" s="74">
        <v>99460.67</v>
      </c>
    </row>
    <row r="20" spans="1:11" ht="18.75" x14ac:dyDescent="0.3">
      <c r="A20" s="136" t="s">
        <v>258</v>
      </c>
      <c r="B20" s="137"/>
      <c r="C20" s="137"/>
      <c r="D20" s="137"/>
      <c r="E20" s="137"/>
      <c r="F20" s="137"/>
      <c r="G20" s="137"/>
      <c r="H20" s="137"/>
      <c r="I20" s="137"/>
      <c r="J20" s="138"/>
      <c r="K20" s="77">
        <f>SUM(K3:K19)</f>
        <v>1690831.3899999997</v>
      </c>
    </row>
    <row r="22" spans="1:11" x14ac:dyDescent="0.25">
      <c r="F22" t="s">
        <v>259</v>
      </c>
    </row>
    <row r="24" spans="1:11" x14ac:dyDescent="0.25">
      <c r="F24" t="s">
        <v>260</v>
      </c>
    </row>
  </sheetData>
  <mergeCells count="3">
    <mergeCell ref="A1:J1"/>
    <mergeCell ref="C2:D2"/>
    <mergeCell ref="A20:J20"/>
  </mergeCells>
  <pageMargins left="0.7" right="0.7" top="0.75" bottom="0.75" header="0.3" footer="0.3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39" t="s">
        <v>71</v>
      </c>
      <c r="P1" s="139"/>
      <c r="Q1" s="139"/>
      <c r="R1" s="139"/>
      <c r="S1" s="139"/>
      <c r="T1" s="139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40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40"/>
      <c r="C7" s="25" t="s">
        <v>60</v>
      </c>
      <c r="D7" s="140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40"/>
      <c r="C8" s="25" t="s">
        <v>6</v>
      </c>
      <c r="D8" s="140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40"/>
      <c r="C9" s="25" t="s">
        <v>62</v>
      </c>
      <c r="D9" s="140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4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40"/>
      <c r="C11" s="25" t="s">
        <v>60</v>
      </c>
      <c r="D11" s="140" t="s">
        <v>87</v>
      </c>
      <c r="E11" s="140" t="s">
        <v>88</v>
      </c>
      <c r="F11" s="141" t="s">
        <v>84</v>
      </c>
      <c r="G11" s="141">
        <f>(M11+M12+M13+M14)/M10*100</f>
        <v>100</v>
      </c>
      <c r="H11" s="142">
        <v>100</v>
      </c>
      <c r="I11" s="142">
        <v>100</v>
      </c>
      <c r="J11" s="31"/>
      <c r="K11" s="14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40"/>
      <c r="C12" s="25" t="s">
        <v>6</v>
      </c>
      <c r="D12" s="140"/>
      <c r="E12" s="140"/>
      <c r="F12" s="141"/>
      <c r="G12" s="141"/>
      <c r="H12" s="143"/>
      <c r="I12" s="143"/>
      <c r="J12" s="32"/>
      <c r="K12" s="143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40"/>
      <c r="C13" s="25" t="s">
        <v>62</v>
      </c>
      <c r="D13" s="140"/>
      <c r="E13" s="140"/>
      <c r="F13" s="141"/>
      <c r="G13" s="141"/>
      <c r="H13" s="143"/>
      <c r="I13" s="143"/>
      <c r="J13" s="32"/>
      <c r="K13" s="143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40"/>
      <c r="C14" s="25" t="s">
        <v>61</v>
      </c>
      <c r="D14" s="140"/>
      <c r="E14" s="140"/>
      <c r="F14" s="141"/>
      <c r="G14" s="141"/>
      <c r="H14" s="144"/>
      <c r="I14" s="144"/>
      <c r="J14" s="33"/>
      <c r="K14" s="14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40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40"/>
      <c r="C16" s="25" t="s">
        <v>60</v>
      </c>
      <c r="D16" s="145" t="s">
        <v>90</v>
      </c>
      <c r="E16" s="140" t="s">
        <v>91</v>
      </c>
      <c r="F16" s="140"/>
      <c r="G16" s="148">
        <f>M15/50*100</f>
        <v>30</v>
      </c>
      <c r="H16" s="148">
        <f>N15/43*100</f>
        <v>39.534883720930232</v>
      </c>
      <c r="I16" s="148">
        <f>O15/43*100</f>
        <v>34.883720930232556</v>
      </c>
      <c r="J16" s="34"/>
      <c r="K16" s="14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40" t="s">
        <v>92</v>
      </c>
      <c r="V16" s="140"/>
      <c r="W16" s="140"/>
      <c r="X16" s="140"/>
    </row>
    <row r="17" spans="1:25" ht="27" customHeight="1" outlineLevel="3" x14ac:dyDescent="0.25">
      <c r="A17" s="24" t="s">
        <v>40</v>
      </c>
      <c r="B17" s="140"/>
      <c r="C17" s="25" t="s">
        <v>6</v>
      </c>
      <c r="D17" s="146"/>
      <c r="E17" s="140"/>
      <c r="F17" s="141"/>
      <c r="G17" s="149"/>
      <c r="H17" s="149"/>
      <c r="I17" s="149"/>
      <c r="J17" s="35"/>
      <c r="K17" s="14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40"/>
      <c r="V17" s="140"/>
      <c r="W17" s="140"/>
      <c r="X17" s="140"/>
    </row>
    <row r="18" spans="1:25" ht="40.5" customHeight="1" outlineLevel="3" x14ac:dyDescent="0.25">
      <c r="A18" s="24" t="s">
        <v>41</v>
      </c>
      <c r="B18" s="140"/>
      <c r="C18" s="25" t="s">
        <v>62</v>
      </c>
      <c r="D18" s="146"/>
      <c r="E18" s="140"/>
      <c r="F18" s="141"/>
      <c r="G18" s="149"/>
      <c r="H18" s="149"/>
      <c r="I18" s="149"/>
      <c r="J18" s="35"/>
      <c r="K18" s="14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40"/>
      <c r="V18" s="140"/>
      <c r="W18" s="140"/>
      <c r="X18" s="140"/>
    </row>
    <row r="19" spans="1:25" ht="27.75" customHeight="1" outlineLevel="3" x14ac:dyDescent="0.25">
      <c r="A19" s="24" t="s">
        <v>42</v>
      </c>
      <c r="B19" s="140"/>
      <c r="C19" s="36" t="s">
        <v>61</v>
      </c>
      <c r="D19" s="146"/>
      <c r="E19" s="140"/>
      <c r="F19" s="141"/>
      <c r="G19" s="150"/>
      <c r="H19" s="150"/>
      <c r="I19" s="150"/>
      <c r="J19" s="37"/>
      <c r="K19" s="15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40"/>
      <c r="V19" s="140"/>
      <c r="W19" s="140"/>
      <c r="X19" s="140"/>
    </row>
    <row r="20" spans="1:25" ht="147.75" customHeight="1" outlineLevel="3" x14ac:dyDescent="0.25">
      <c r="A20" s="24"/>
      <c r="B20" s="140"/>
      <c r="C20" s="38"/>
      <c r="D20" s="147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51" t="s">
        <v>94</v>
      </c>
      <c r="V20" s="152"/>
      <c r="W20" s="152"/>
      <c r="X20" s="152"/>
    </row>
    <row r="21" spans="1:25" ht="22.5" customHeight="1" outlineLevel="3" x14ac:dyDescent="0.25">
      <c r="A21" s="24" t="s">
        <v>39</v>
      </c>
      <c r="B21" s="140"/>
      <c r="C21" s="25" t="s">
        <v>60</v>
      </c>
      <c r="D21" s="40"/>
      <c r="E21" s="140" t="s">
        <v>91</v>
      </c>
      <c r="F21" s="140"/>
      <c r="G21" s="148">
        <f>M20/50*100</f>
        <v>2</v>
      </c>
      <c r="H21" s="148">
        <f>N20/43*100</f>
        <v>2.3255813953488373</v>
      </c>
      <c r="I21" s="34"/>
      <c r="J21" s="34"/>
      <c r="K21" s="14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40" t="s">
        <v>92</v>
      </c>
      <c r="V21" s="140"/>
      <c r="W21" s="140"/>
      <c r="X21" s="140"/>
    </row>
    <row r="22" spans="1:25" ht="27" customHeight="1" outlineLevel="3" x14ac:dyDescent="0.25">
      <c r="A22" s="24" t="s">
        <v>40</v>
      </c>
      <c r="B22" s="140"/>
      <c r="C22" s="25" t="s">
        <v>6</v>
      </c>
      <c r="D22" s="40"/>
      <c r="E22" s="140"/>
      <c r="F22" s="141"/>
      <c r="G22" s="149"/>
      <c r="H22" s="149"/>
      <c r="I22" s="35"/>
      <c r="J22" s="35"/>
      <c r="K22" s="14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40"/>
      <c r="V22" s="140"/>
      <c r="W22" s="140"/>
      <c r="X22" s="140"/>
    </row>
    <row r="23" spans="1:25" ht="40.5" customHeight="1" outlineLevel="3" x14ac:dyDescent="0.25">
      <c r="A23" s="24" t="s">
        <v>41</v>
      </c>
      <c r="B23" s="140"/>
      <c r="C23" s="25" t="s">
        <v>62</v>
      </c>
      <c r="D23" s="40"/>
      <c r="E23" s="140"/>
      <c r="F23" s="141"/>
      <c r="G23" s="149"/>
      <c r="H23" s="149"/>
      <c r="I23" s="35"/>
      <c r="J23" s="35"/>
      <c r="K23" s="14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40"/>
      <c r="V23" s="140"/>
      <c r="W23" s="140"/>
      <c r="X23" s="140"/>
    </row>
    <row r="24" spans="1:25" ht="27.75" customHeight="1" outlineLevel="3" x14ac:dyDescent="0.25">
      <c r="A24" s="24" t="s">
        <v>42</v>
      </c>
      <c r="B24" s="140"/>
      <c r="C24" s="36" t="s">
        <v>61</v>
      </c>
      <c r="D24" s="40"/>
      <c r="E24" s="140"/>
      <c r="F24" s="141"/>
      <c r="G24" s="150"/>
      <c r="H24" s="150"/>
      <c r="I24" s="37"/>
      <c r="J24" s="37"/>
      <c r="K24" s="15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40"/>
      <c r="V24" s="140"/>
      <c r="W24" s="140"/>
      <c r="X24" s="140"/>
    </row>
    <row r="25" spans="1:25" s="41" customFormat="1" ht="47.25" customHeight="1" outlineLevel="2" x14ac:dyDescent="0.25">
      <c r="A25" s="18" t="s">
        <v>53</v>
      </c>
      <c r="B25" s="140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40"/>
      <c r="C26" s="42" t="s">
        <v>59</v>
      </c>
      <c r="D26" s="140" t="s">
        <v>96</v>
      </c>
      <c r="E26" s="159" t="s">
        <v>97</v>
      </c>
      <c r="F26" s="141" t="s">
        <v>84</v>
      </c>
      <c r="G26" s="141">
        <v>100</v>
      </c>
      <c r="H26" s="142">
        <v>100</v>
      </c>
      <c r="I26" s="31"/>
      <c r="J26" s="31"/>
      <c r="K26" s="142">
        <v>100</v>
      </c>
      <c r="L26" s="141"/>
      <c r="M26" s="141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40"/>
      <c r="C27" s="25" t="s">
        <v>54</v>
      </c>
      <c r="D27" s="140"/>
      <c r="E27" s="159"/>
      <c r="F27" s="141"/>
      <c r="G27" s="141"/>
      <c r="H27" s="144"/>
      <c r="I27" s="33"/>
      <c r="J27" s="33"/>
      <c r="K27" s="144"/>
      <c r="L27" s="141"/>
      <c r="M27" s="141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40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55" t="s">
        <v>101</v>
      </c>
      <c r="V28" s="156"/>
      <c r="W28" s="156"/>
      <c r="X28" s="156"/>
    </row>
    <row r="29" spans="1:25" s="20" customFormat="1" ht="47.25" customHeight="1" outlineLevel="1" x14ac:dyDescent="0.25">
      <c r="A29" s="43">
        <v>2</v>
      </c>
      <c r="B29" s="145" t="s">
        <v>102</v>
      </c>
      <c r="C29" s="44" t="s">
        <v>31</v>
      </c>
      <c r="D29" s="145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46"/>
      <c r="C30" s="46" t="s">
        <v>158</v>
      </c>
      <c r="D30" s="14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46"/>
      <c r="C31" s="46" t="s">
        <v>159</v>
      </c>
      <c r="D31" s="14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57" t="s">
        <v>165</v>
      </c>
      <c r="V31" s="158"/>
      <c r="W31" s="158"/>
      <c r="X31" s="158"/>
    </row>
    <row r="32" spans="1:25" s="45" customFormat="1" ht="60.75" thickBot="1" x14ac:dyDescent="0.3">
      <c r="B32" s="146"/>
      <c r="C32" s="46" t="s">
        <v>160</v>
      </c>
      <c r="D32" s="14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57" t="s">
        <v>163</v>
      </c>
      <c r="V32" s="158"/>
      <c r="W32" s="158"/>
      <c r="X32" s="158"/>
      <c r="Y32" s="45" t="s">
        <v>164</v>
      </c>
    </row>
    <row r="33" spans="1:27" ht="45" outlineLevel="3" x14ac:dyDescent="0.25">
      <c r="A33" s="24" t="s">
        <v>43</v>
      </c>
      <c r="B33" s="146"/>
      <c r="C33" s="25" t="s">
        <v>104</v>
      </c>
      <c r="D33" s="146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55" t="s">
        <v>107</v>
      </c>
      <c r="V33" s="156"/>
      <c r="W33" s="156"/>
      <c r="X33" s="156"/>
    </row>
    <row r="34" spans="1:27" ht="60" outlineLevel="3" x14ac:dyDescent="0.25">
      <c r="A34" s="24" t="s">
        <v>44</v>
      </c>
      <c r="B34" s="146"/>
      <c r="C34" s="25" t="s">
        <v>16</v>
      </c>
      <c r="D34" s="146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46"/>
      <c r="C35" s="25" t="s">
        <v>111</v>
      </c>
      <c r="D35" s="146"/>
      <c r="E35" s="145" t="s">
        <v>112</v>
      </c>
      <c r="F35" s="142" t="s">
        <v>113</v>
      </c>
      <c r="G35" s="142">
        <v>6</v>
      </c>
      <c r="H35" s="142">
        <v>1</v>
      </c>
      <c r="I35" s="31"/>
      <c r="J35" s="31"/>
      <c r="K35" s="14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53" t="s">
        <v>114</v>
      </c>
      <c r="V35" s="154"/>
      <c r="W35" s="154"/>
      <c r="X35" s="154"/>
      <c r="Y35" s="154" t="s">
        <v>168</v>
      </c>
      <c r="Z35" s="154"/>
      <c r="AA35" s="154"/>
    </row>
    <row r="36" spans="1:27" ht="60" outlineLevel="3" x14ac:dyDescent="0.25">
      <c r="A36" s="24"/>
      <c r="B36" s="147"/>
      <c r="C36" s="25" t="s">
        <v>115</v>
      </c>
      <c r="D36" s="147"/>
      <c r="E36" s="147"/>
      <c r="F36" s="144"/>
      <c r="G36" s="144"/>
      <c r="H36" s="144"/>
      <c r="I36" s="33"/>
      <c r="J36" s="33"/>
      <c r="K36" s="14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40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40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40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40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40"/>
      <c r="C41" s="160" t="s">
        <v>9</v>
      </c>
      <c r="D41" s="161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40"/>
      <c r="C42" s="160"/>
      <c r="D42" s="161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40"/>
      <c r="C43" s="2" t="s">
        <v>10</v>
      </c>
      <c r="D43" s="162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40"/>
      <c r="C44" s="160" t="s">
        <v>68</v>
      </c>
      <c r="D44" s="162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40"/>
      <c r="C45" s="160"/>
      <c r="D45" s="162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42" t="s">
        <v>50</v>
      </c>
      <c r="B46" s="140"/>
      <c r="C46" s="160" t="s">
        <v>69</v>
      </c>
      <c r="D46" s="162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44"/>
      <c r="B47" s="140"/>
      <c r="C47" s="160"/>
      <c r="D47" s="162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45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46"/>
      <c r="C49" s="2" t="s">
        <v>63</v>
      </c>
      <c r="D49" s="145" t="s">
        <v>136</v>
      </c>
      <c r="E49" s="140" t="s">
        <v>137</v>
      </c>
      <c r="F49" s="141" t="s">
        <v>138</v>
      </c>
      <c r="G49" s="141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46"/>
      <c r="C50" s="2" t="s">
        <v>64</v>
      </c>
      <c r="D50" s="146"/>
      <c r="E50" s="140"/>
      <c r="F50" s="141"/>
      <c r="G50" s="141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46"/>
      <c r="C51" s="2" t="s">
        <v>65</v>
      </c>
      <c r="D51" s="146"/>
      <c r="E51" s="140"/>
      <c r="F51" s="141"/>
      <c r="G51" s="141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46"/>
      <c r="C52" s="2" t="s">
        <v>66</v>
      </c>
      <c r="D52" s="146"/>
      <c r="E52" s="140"/>
      <c r="F52" s="141"/>
      <c r="G52" s="141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46"/>
      <c r="C53" s="2" t="s">
        <v>67</v>
      </c>
      <c r="D53" s="147"/>
      <c r="E53" s="140"/>
      <c r="F53" s="141"/>
      <c r="G53" s="141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46"/>
      <c r="C54" s="3" t="s">
        <v>139</v>
      </c>
      <c r="D54" s="145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46"/>
      <c r="C55" s="1" t="s">
        <v>140</v>
      </c>
      <c r="D55" s="146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47"/>
      <c r="C56" s="1" t="s">
        <v>143</v>
      </c>
      <c r="D56" s="147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40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63" t="s">
        <v>28</v>
      </c>
      <c r="B58" s="140"/>
      <c r="C58" s="164" t="s">
        <v>147</v>
      </c>
      <c r="D58" s="140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63"/>
      <c r="B59" s="140"/>
      <c r="C59" s="164"/>
      <c r="D59" s="140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40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40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мероприятия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2025-03-27T09:07:28Z</dcterms:modified>
</cp:coreProperties>
</file>