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90" yWindow="0" windowWidth="22260" windowHeight="12645"/>
  </bookViews>
  <sheets>
    <sheet name="Лист1" sheetId="1" r:id="rId1"/>
  </sheets>
  <definedNames>
    <definedName name="_xlnm.Print_Titles" localSheetId="0">Лист1!$4:$5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1" l="1"/>
  <c r="F53" i="1"/>
  <c r="F49" i="1"/>
  <c r="F46" i="1"/>
  <c r="F43" i="1"/>
  <c r="F38" i="1"/>
  <c r="F35" i="1"/>
  <c r="F32" i="1"/>
  <c r="F29" i="1"/>
  <c r="F11" i="1"/>
  <c r="F8" i="1"/>
  <c r="F7" i="1"/>
  <c r="F6" i="1" l="1"/>
  <c r="D56" i="1"/>
  <c r="G61" i="1"/>
  <c r="F61" i="1"/>
  <c r="D49" i="1"/>
  <c r="E49" i="1"/>
  <c r="G51" i="1"/>
  <c r="F51" i="1"/>
  <c r="G50" i="1"/>
  <c r="F50" i="1"/>
  <c r="E38" i="1"/>
  <c r="D38" i="1"/>
  <c r="G40" i="1"/>
  <c r="F40" i="1"/>
  <c r="G39" i="1"/>
  <c r="F39" i="1"/>
  <c r="F36" i="1"/>
  <c r="E35" i="1"/>
  <c r="D35" i="1"/>
  <c r="G36" i="1"/>
  <c r="F57" i="1" l="1"/>
  <c r="G57" i="1"/>
  <c r="E56" i="1"/>
  <c r="G62" i="1"/>
  <c r="F62" i="1"/>
  <c r="D53" i="1"/>
  <c r="E53" i="1"/>
  <c r="G55" i="1"/>
  <c r="F55" i="1"/>
  <c r="G54" i="1"/>
  <c r="F54" i="1"/>
  <c r="F33" i="1"/>
  <c r="G33" i="1"/>
  <c r="E32" i="1"/>
  <c r="D32" i="1"/>
  <c r="G53" i="1" l="1"/>
  <c r="D27" i="1" l="1"/>
  <c r="E27" i="1"/>
  <c r="D25" i="1"/>
  <c r="E25" i="1"/>
  <c r="D23" i="1"/>
  <c r="E23" i="1"/>
  <c r="D21" i="1"/>
  <c r="E21" i="1"/>
  <c r="E12" i="1"/>
  <c r="D12" i="1"/>
  <c r="F60" i="1" l="1"/>
  <c r="F59" i="1"/>
  <c r="F58" i="1"/>
  <c r="G60" i="1"/>
  <c r="G59" i="1"/>
  <c r="G58" i="1"/>
  <c r="F52" i="1"/>
  <c r="G52" i="1"/>
  <c r="G45" i="1"/>
  <c r="G44" i="1"/>
  <c r="F45" i="1"/>
  <c r="F44" i="1"/>
  <c r="E43" i="1"/>
  <c r="D43" i="1"/>
  <c r="G43" i="1" l="1"/>
  <c r="G49" i="1"/>
  <c r="G56" i="1"/>
  <c r="D46" i="1" l="1"/>
  <c r="G47" i="1"/>
  <c r="F47" i="1"/>
  <c r="F48" i="1"/>
  <c r="E46" i="1"/>
  <c r="G41" i="1"/>
  <c r="G42" i="1"/>
  <c r="G48" i="1"/>
  <c r="F41" i="1"/>
  <c r="F42" i="1"/>
  <c r="G37" i="1"/>
  <c r="F37" i="1"/>
  <c r="G34" i="1"/>
  <c r="F34" i="1"/>
  <c r="F30" i="1"/>
  <c r="F31" i="1"/>
  <c r="E29" i="1"/>
  <c r="D29" i="1"/>
  <c r="G30" i="1"/>
  <c r="G31" i="1"/>
  <c r="F28" i="1"/>
  <c r="F26" i="1"/>
  <c r="G26" i="1"/>
  <c r="G28" i="1"/>
  <c r="G24" i="1"/>
  <c r="F24" i="1"/>
  <c r="G22" i="1"/>
  <c r="F22" i="1"/>
  <c r="G19" i="1"/>
  <c r="G20" i="1"/>
  <c r="G18" i="1"/>
  <c r="G16" i="1"/>
  <c r="F18" i="1"/>
  <c r="F19" i="1"/>
  <c r="F20" i="1"/>
  <c r="F14" i="1"/>
  <c r="F15" i="1"/>
  <c r="F16" i="1"/>
  <c r="G14" i="1"/>
  <c r="G15" i="1"/>
  <c r="G13" i="1"/>
  <c r="F13" i="1"/>
  <c r="F9" i="1"/>
  <c r="F10" i="1"/>
  <c r="G10" i="1"/>
  <c r="G9" i="1"/>
  <c r="G8" i="1"/>
  <c r="E7" i="1"/>
  <c r="D7" i="1"/>
  <c r="D11" i="1" l="1"/>
  <c r="D6" i="1" s="1"/>
  <c r="E11" i="1"/>
  <c r="E6" i="1" s="1"/>
  <c r="G38" i="1"/>
  <c r="G46" i="1"/>
  <c r="G35" i="1"/>
  <c r="G32" i="1"/>
  <c r="F12" i="1"/>
  <c r="F17" i="1"/>
  <c r="G25" i="1"/>
  <c r="G29" i="1"/>
  <c r="G27" i="1"/>
  <c r="F27" i="1"/>
  <c r="F25" i="1"/>
  <c r="G23" i="1"/>
  <c r="F23" i="1"/>
  <c r="F21" i="1"/>
  <c r="G21" i="1"/>
  <c r="G17" i="1"/>
  <c r="G12" i="1"/>
  <c r="G7" i="1"/>
  <c r="G11" i="1" l="1"/>
  <c r="G6" i="1"/>
</calcChain>
</file>

<file path=xl/sharedStrings.xml><?xml version="1.0" encoding="utf-8"?>
<sst xmlns="http://schemas.openxmlformats.org/spreadsheetml/2006/main" count="121" uniqueCount="117">
  <si>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</si>
  <si>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</si>
  <si>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</si>
  <si>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</si>
  <si>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</si>
  <si>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</si>
  <si>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</si>
  <si>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</si>
  <si>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</si>
  <si>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</si>
  <si>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</si>
  <si>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</si>
  <si>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</si>
  <si>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</si>
  <si>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</si>
  <si>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</si>
  <si>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</si>
  <si>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</si>
  <si>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</si>
  <si>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Подпрограмма 2 "Управление муниципальным имуществом"</t>
  </si>
  <si>
    <t>31.2.00.00000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</si>
  <si>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</si>
  <si>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31.2.00.81120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</si>
  <si>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</si>
  <si>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</si>
  <si>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</si>
  <si>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</si>
  <si>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</si>
  <si>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</si>
  <si>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</si>
  <si>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</si>
  <si>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</si>
  <si>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</si>
  <si>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</si>
  <si>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</si>
  <si>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</si>
  <si>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</si>
  <si>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</si>
  <si>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</si>
  <si>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</si>
  <si>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</si>
  <si>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</si>
  <si>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</si>
  <si>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</si>
  <si>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</si>
  <si>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</si>
  <si>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</si>
  <si>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</si>
  <si>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31.2.00.81110</t>
  </si>
  <si>
    <t>Расходы по приобретению, содержанию, прочим мероприятиям, связанным с муниципальным имуществом</t>
  </si>
  <si>
    <t>31.2.00.81130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</si>
  <si>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</si>
  <si>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</si>
  <si>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</si>
  <si>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</si>
  <si>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</si>
  <si>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35.0.00.89250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</si>
  <si>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</si>
  <si>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</si>
  <si>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</si>
  <si>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</si>
  <si>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</si>
  <si>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</si>
  <si>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</si>
  <si>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</si>
  <si>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</si>
  <si>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</si>
  <si>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</si>
  <si>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</si>
  <si>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</si>
  <si>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</si>
  <si>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</si>
  <si>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</si>
  <si>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</si>
  <si>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</si>
  <si>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</si>
  <si>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</si>
  <si>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</si>
  <si>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</si>
  <si>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</si>
  <si>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</si>
  <si>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</si>
  <si>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</si>
  <si>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</si>
  <si>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</si>
  <si>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</si>
  <si>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42.0.00.81130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</si>
  <si>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</si>
  <si>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</si>
  <si>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</si>
  <si>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</si>
  <si>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33.0.00.82010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</si>
  <si>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</si>
  <si>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</si>
  <si>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</si>
  <si>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</si>
  <si>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</si>
  <si>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</si>
  <si>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</si>
  <si>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</si>
  <si>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</si>
  <si>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</si>
  <si>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</si>
  <si>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2022 года в сравнении с запланированными значениями на соответствующий период</t>
  </si>
  <si>
    <t>Кассовый план на девять месяцев                                          2022 года, тыс.руб.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</si>
  <si>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</si>
  <si>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</si>
  <si>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36.0.00.79850</t>
  </si>
  <si>
    <t>36.0.00.S9850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</si>
  <si>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</si>
  <si>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</si>
  <si>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40.0.00.79620</t>
  </si>
  <si>
    <t>40.0.00.S9620</t>
  </si>
  <si>
    <t>Субсидии на организацию в границах поселения электро-, тепло-, газо- и водоснабжения населения, водоотведения в части подготовки объектов коммунальной инфраструктуры к осенне-зимнему периоду</t>
  </si>
  <si>
    <t>Расходы районного бюджета на мероприятия, софинансируемые в рамках государственных программ в части подготовки объектов коммунальной инфраструктуры к осенне-зимнему периоду</t>
  </si>
  <si>
    <t>42.0.00.83010</t>
  </si>
  <si>
    <t>Мероприятия по землеустройству и землепользованию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</si>
</sst>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4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6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5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5" fontId="2" fillId="0" borderId="1" xfId="0" applyNumberFormat="1" applyFont="1" applyBorder="1" applyAlignment="1"/>
    <xf numFmtId="165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2"/>
  <sheetViews>
    <sheetView tabSelected="1" topLeftCell="B54" zoomScaleNormal="100" workbookViewId="0">
      <selection activeCell="F57" sqref="F57"/>
    </sheetView>
  </sheetViews>
  <sheetFormatPr defaultColWidth="8.85546875" defaultRowHeight="15" x14ac:dyDescent="0.25"/>
  <cols>
    <col min="1" max="1" width="9.140625" style="2" hidden="1" customWidth="1"/>
    <col min="2" max="2" width="46.42578125" style="2" customWidth="1"/>
    <col min="3" max="3" width="15.140625" style="30" customWidth="1"/>
    <col min="4" max="6" width="15.85546875" style="2" customWidth="1"/>
    <col min="7" max="7" width="13" style="2" customWidth="1"/>
    <col min="8" max="16384" width="8.85546875" style="2"/>
  </cols>
  <sheetData>
    <row r="2" spans="2:7" ht="30" customHeight="1" x14ac:dyDescent="0.25">
      <c r="B2" s="34" t="s">
        <v>103</v>
      </c>
      <c r="C2" s="34"/>
      <c r="D2" s="34"/>
      <c r="E2" s="34"/>
      <c r="F2" s="34"/>
      <c r="G2" s="34"/>
    </row>
    <row r="3" spans="2:7" ht="15.75" customHeight="1" x14ac:dyDescent="0.25">
      <c r="G3" s="1"/>
    </row>
    <row r="4" spans="2:7" ht="13.9" customHeight="1" x14ac:dyDescent="0.25">
      <c r="B4" s="35" t="s">
        <v>0</v>
      </c>
      <c r="C4" s="35" t="s">
        <v>1</v>
      </c>
      <c r="D4" s="36" t="s">
        <v>104</v>
      </c>
      <c r="E4" s="36" t="s">
        <v>66</v>
      </c>
      <c r="F4" s="37" t="s">
        <v>67</v>
      </c>
      <c r="G4" s="37"/>
    </row>
    <row r="5" spans="2:7" ht="69" customHeight="1" x14ac:dyDescent="0.25">
      <c r="B5" s="35"/>
      <c r="C5" s="35"/>
      <c r="D5" s="36"/>
      <c r="E5" s="36"/>
      <c r="F5" s="4" t="s">
        <v>68</v>
      </c>
      <c r="G5" s="5" t="s">
        <v>69</v>
      </c>
    </row>
    <row r="6" spans="2:7" s="3" customFormat="1" ht="14.25" x14ac:dyDescent="0.2">
      <c r="B6" s="8" t="s">
        <v>2</v>
      </c>
      <c r="C6" s="10"/>
      <c r="D6" s="9">
        <f t="shared" ref="D6:F6" si="0">D7+D11+D29+D38+D46+D32+D35+D43+D49+D56+D53</f>
        <v>874720.5</v>
      </c>
      <c r="E6" s="9">
        <f t="shared" si="0"/>
        <v>719608.39999999991</v>
      </c>
      <c r="F6" s="9">
        <f>F7+F11+F29+F38+F46+F32+F35+F43+F49+F56+F53</f>
        <v>-155112.1</v>
      </c>
      <c r="G6" s="9">
        <f t="shared" ref="G6:G13" si="1">(E6/D6)*100</f>
        <v>82.267238506471486</v>
      </c>
    </row>
    <row r="7" spans="2:7" s="3" customFormat="1" ht="42.75" x14ac:dyDescent="0.2">
      <c r="B7" s="22" t="s">
        <v>87</v>
      </c>
      <c r="C7" s="10" t="s">
        <v>3</v>
      </c>
      <c r="D7" s="11">
        <f>SUM(D8:D10)</f>
        <v>186309.6</v>
      </c>
      <c r="E7" s="11">
        <f>SUM(E8:E10)</f>
        <v>180605.2</v>
      </c>
      <c r="F7" s="9">
        <f>E7-D7</f>
        <v>-5704.3999999999942</v>
      </c>
      <c r="G7" s="9">
        <f t="shared" si="1"/>
        <v>96.938214670634267</v>
      </c>
    </row>
    <row r="8" spans="2:7" ht="30" x14ac:dyDescent="0.25">
      <c r="B8" s="19" t="s">
        <v>4</v>
      </c>
      <c r="C8" s="12" t="s">
        <v>5</v>
      </c>
      <c r="D8" s="13">
        <v>26418.399999999998</v>
      </c>
      <c r="E8" s="13">
        <v>25344.5</v>
      </c>
      <c r="F8" s="13">
        <f>E8-D8</f>
        <v>-1073.8999999999978</v>
      </c>
      <c r="G8" s="13">
        <f t="shared" si="1"/>
        <v>95.935030130515102</v>
      </c>
    </row>
    <row r="9" spans="2:7" ht="30" x14ac:dyDescent="0.25">
      <c r="B9" s="19" t="s">
        <v>6</v>
      </c>
      <c r="C9" s="12" t="s">
        <v>7</v>
      </c>
      <c r="D9" s="13">
        <v>46353.9</v>
      </c>
      <c r="E9" s="13">
        <v>46353.9</v>
      </c>
      <c r="F9" s="13">
        <f t="shared" ref="F9:F11" si="2">E9-D9</f>
        <v>0</v>
      </c>
      <c r="G9" s="13">
        <f t="shared" si="1"/>
        <v>100</v>
      </c>
    </row>
    <row r="10" spans="2:7" ht="45" x14ac:dyDescent="0.25">
      <c r="B10" s="23" t="s">
        <v>8</v>
      </c>
      <c r="C10" s="12" t="s">
        <v>9</v>
      </c>
      <c r="D10" s="13">
        <v>113537.3</v>
      </c>
      <c r="E10" s="13">
        <v>108906.8</v>
      </c>
      <c r="F10" s="13">
        <f t="shared" si="2"/>
        <v>-4630.5</v>
      </c>
      <c r="G10" s="13">
        <f t="shared" si="1"/>
        <v>95.921604618041826</v>
      </c>
    </row>
    <row r="11" spans="2:7" s="3" customFormat="1" ht="57" x14ac:dyDescent="0.2">
      <c r="B11" s="24" t="s">
        <v>88</v>
      </c>
      <c r="C11" s="10" t="s">
        <v>10</v>
      </c>
      <c r="D11" s="9">
        <f>D12+D17+D21+D23+D25+D27</f>
        <v>200820.8</v>
      </c>
      <c r="E11" s="9">
        <f>E12+E17+E21+E23+E25+E27</f>
        <v>200455.09999999998</v>
      </c>
      <c r="F11" s="9">
        <f>E11-D11</f>
        <v>-365.70000000001164</v>
      </c>
      <c r="G11" s="9">
        <f t="shared" si="1"/>
        <v>99.817897349278553</v>
      </c>
    </row>
    <row r="12" spans="2:7" ht="30" x14ac:dyDescent="0.25">
      <c r="B12" s="20" t="s">
        <v>11</v>
      </c>
      <c r="C12" s="14" t="s">
        <v>12</v>
      </c>
      <c r="D12" s="13">
        <f>SUM(D13:D16)</f>
        <v>77534.899999999994</v>
      </c>
      <c r="E12" s="13">
        <f>SUM(E13:E16)</f>
        <v>77525.8</v>
      </c>
      <c r="F12" s="13">
        <f>E12-D12</f>
        <v>-9.0999999999912689</v>
      </c>
      <c r="G12" s="13">
        <f t="shared" si="1"/>
        <v>99.98826334979475</v>
      </c>
    </row>
    <row r="13" spans="2:7" ht="30" x14ac:dyDescent="0.25">
      <c r="B13" s="20" t="s">
        <v>4</v>
      </c>
      <c r="C13" s="14" t="s">
        <v>13</v>
      </c>
      <c r="D13" s="13">
        <v>67068.7</v>
      </c>
      <c r="E13" s="13">
        <v>67059.899999999994</v>
      </c>
      <c r="F13" s="13">
        <f>E13-D13</f>
        <v>-8.8000000000029104</v>
      </c>
      <c r="G13" s="13">
        <f t="shared" si="1"/>
        <v>99.986879125434072</v>
      </c>
    </row>
    <row r="14" spans="2:7" ht="75" x14ac:dyDescent="0.25">
      <c r="B14" s="19" t="s">
        <v>14</v>
      </c>
      <c r="C14" s="14" t="s">
        <v>15</v>
      </c>
      <c r="D14" s="13">
        <v>7915.7</v>
      </c>
      <c r="E14" s="13">
        <v>7915.6</v>
      </c>
      <c r="F14" s="13">
        <f t="shared" ref="F14:F22" si="3">E14-D14</f>
        <v>-9.9999999999454303E-2</v>
      </c>
      <c r="G14" s="13">
        <f t="shared" ref="G14:G21" si="4">(E14/D14)*100</f>
        <v>99.998736687848208</v>
      </c>
    </row>
    <row r="15" spans="2:7" ht="105" x14ac:dyDescent="0.25">
      <c r="B15" s="25" t="s">
        <v>16</v>
      </c>
      <c r="C15" s="14" t="s">
        <v>17</v>
      </c>
      <c r="D15" s="13">
        <v>2056.9</v>
      </c>
      <c r="E15" s="13">
        <v>2056.8000000000002</v>
      </c>
      <c r="F15" s="13">
        <f t="shared" si="3"/>
        <v>-9.9999999999909051E-2</v>
      </c>
      <c r="G15" s="13">
        <f t="shared" si="4"/>
        <v>99.995138314939965</v>
      </c>
    </row>
    <row r="16" spans="2:7" ht="60" x14ac:dyDescent="0.25">
      <c r="B16" s="19" t="s">
        <v>18</v>
      </c>
      <c r="C16" s="14" t="s">
        <v>46</v>
      </c>
      <c r="D16" s="13">
        <v>493.6</v>
      </c>
      <c r="E16" s="13">
        <v>493.5</v>
      </c>
      <c r="F16" s="13">
        <f t="shared" si="3"/>
        <v>-0.10000000000002274</v>
      </c>
      <c r="G16" s="13">
        <f t="shared" si="4"/>
        <v>99.979740680713121</v>
      </c>
    </row>
    <row r="17" spans="2:7" ht="30" hidden="1" x14ac:dyDescent="0.25">
      <c r="B17" s="7" t="s">
        <v>19</v>
      </c>
      <c r="C17" s="14" t="s">
        <v>20</v>
      </c>
      <c r="D17" s="15"/>
      <c r="E17" s="15"/>
      <c r="F17" s="13">
        <f t="shared" si="3"/>
        <v>0</v>
      </c>
      <c r="G17" s="13" t="e">
        <f t="shared" si="4"/>
        <v>#DIV/0!</v>
      </c>
    </row>
    <row r="18" spans="2:7" ht="45" hidden="1" x14ac:dyDescent="0.25">
      <c r="B18" s="7" t="s">
        <v>47</v>
      </c>
      <c r="C18" s="14" t="s">
        <v>48</v>
      </c>
      <c r="D18" s="13"/>
      <c r="E18" s="13"/>
      <c r="F18" s="13">
        <f t="shared" si="3"/>
        <v>0</v>
      </c>
      <c r="G18" s="13" t="e">
        <f t="shared" si="4"/>
        <v>#DIV/0!</v>
      </c>
    </row>
    <row r="19" spans="2:7" ht="60" hidden="1" x14ac:dyDescent="0.25">
      <c r="B19" s="6" t="s">
        <v>21</v>
      </c>
      <c r="C19" s="14" t="s">
        <v>22</v>
      </c>
      <c r="D19" s="13"/>
      <c r="E19" s="13"/>
      <c r="F19" s="13">
        <f t="shared" si="3"/>
        <v>0</v>
      </c>
      <c r="G19" s="13" t="e">
        <f t="shared" si="4"/>
        <v>#DIV/0!</v>
      </c>
    </row>
    <row r="20" spans="2:7" ht="45" hidden="1" x14ac:dyDescent="0.25">
      <c r="B20" s="6" t="s">
        <v>49</v>
      </c>
      <c r="C20" s="14" t="s">
        <v>50</v>
      </c>
      <c r="D20" s="13"/>
      <c r="E20" s="13"/>
      <c r="F20" s="13">
        <f t="shared" si="3"/>
        <v>0</v>
      </c>
      <c r="G20" s="13" t="e">
        <f t="shared" si="4"/>
        <v>#DIV/0!</v>
      </c>
    </row>
    <row r="21" spans="2:7" ht="45" x14ac:dyDescent="0.25">
      <c r="B21" s="19" t="s">
        <v>23</v>
      </c>
      <c r="C21" s="14" t="s">
        <v>24</v>
      </c>
      <c r="D21" s="15">
        <f t="shared" ref="D21:E21" si="5">D22</f>
        <v>63406.9</v>
      </c>
      <c r="E21" s="15">
        <f t="shared" si="5"/>
        <v>63402.6</v>
      </c>
      <c r="F21" s="13">
        <f t="shared" si="3"/>
        <v>-4.3000000000029104</v>
      </c>
      <c r="G21" s="13">
        <f t="shared" si="4"/>
        <v>99.993218403675314</v>
      </c>
    </row>
    <row r="22" spans="2:7" ht="30" x14ac:dyDescent="0.25">
      <c r="B22" s="25" t="s">
        <v>25</v>
      </c>
      <c r="C22" s="14" t="s">
        <v>26</v>
      </c>
      <c r="D22" s="13">
        <v>63406.9</v>
      </c>
      <c r="E22" s="13">
        <v>63402.6</v>
      </c>
      <c r="F22" s="13">
        <f t="shared" si="3"/>
        <v>-4.3000000000029104</v>
      </c>
      <c r="G22" s="13">
        <f>(E22/D22)*100</f>
        <v>99.993218403675314</v>
      </c>
    </row>
    <row r="23" spans="2:7" ht="45" x14ac:dyDescent="0.25">
      <c r="B23" s="19" t="s">
        <v>27</v>
      </c>
      <c r="C23" s="14" t="s">
        <v>28</v>
      </c>
      <c r="D23" s="15">
        <f t="shared" ref="D23:E23" si="6">D24</f>
        <v>1764.6999999999998</v>
      </c>
      <c r="E23" s="15">
        <f t="shared" si="6"/>
        <v>1764.4</v>
      </c>
      <c r="F23" s="13">
        <f t="shared" ref="F23:F24" si="7">E23-D23</f>
        <v>-0.29999999999972715</v>
      </c>
      <c r="G23" s="13">
        <f>(E23/D23)*100</f>
        <v>99.982999943333155</v>
      </c>
    </row>
    <row r="24" spans="2:7" ht="30" x14ac:dyDescent="0.25">
      <c r="B24" s="19" t="s">
        <v>29</v>
      </c>
      <c r="C24" s="12" t="s">
        <v>30</v>
      </c>
      <c r="D24" s="13">
        <v>1764.6999999999998</v>
      </c>
      <c r="E24" s="13">
        <v>1764.4</v>
      </c>
      <c r="F24" s="13">
        <f t="shared" si="7"/>
        <v>-0.29999999999972715</v>
      </c>
      <c r="G24" s="13">
        <f>(E24/D24)*100</f>
        <v>99.982999943333155</v>
      </c>
    </row>
    <row r="25" spans="2:7" ht="45" x14ac:dyDescent="0.25">
      <c r="B25" s="25" t="s">
        <v>31</v>
      </c>
      <c r="C25" s="12" t="s">
        <v>32</v>
      </c>
      <c r="D25" s="15">
        <f t="shared" ref="D25:E25" si="8">D26</f>
        <v>343.4</v>
      </c>
      <c r="E25" s="15">
        <f t="shared" si="8"/>
        <v>343.1</v>
      </c>
      <c r="F25" s="13">
        <f t="shared" ref="F25:F26" si="9">E25-D25</f>
        <v>-0.29999999999995453</v>
      </c>
      <c r="G25" s="13">
        <f>(E25/D25)*100</f>
        <v>99.912638322655809</v>
      </c>
    </row>
    <row r="26" spans="2:7" ht="45" x14ac:dyDescent="0.25">
      <c r="B26" s="19" t="s">
        <v>33</v>
      </c>
      <c r="C26" s="12" t="s">
        <v>34</v>
      </c>
      <c r="D26" s="13">
        <v>343.4</v>
      </c>
      <c r="E26" s="13">
        <v>343.1</v>
      </c>
      <c r="F26" s="13">
        <f t="shared" si="9"/>
        <v>-0.29999999999995453</v>
      </c>
      <c r="G26" s="13">
        <f t="shared" ref="G26:G31" si="10">(E26/D26)*100</f>
        <v>99.912638322655809</v>
      </c>
    </row>
    <row r="27" spans="2:7" ht="45" x14ac:dyDescent="0.25">
      <c r="B27" s="19" t="s">
        <v>35</v>
      </c>
      <c r="C27" s="14" t="s">
        <v>36</v>
      </c>
      <c r="D27" s="15">
        <f t="shared" ref="D27:E27" si="11">D28</f>
        <v>57770.9</v>
      </c>
      <c r="E27" s="15">
        <f t="shared" si="11"/>
        <v>57419.199999999997</v>
      </c>
      <c r="F27" s="13">
        <f t="shared" ref="F27:F28" si="12">E27-D27</f>
        <v>-351.70000000000437</v>
      </c>
      <c r="G27" s="13">
        <f>(E27/D27)*100</f>
        <v>99.39121599282683</v>
      </c>
    </row>
    <row r="28" spans="2:7" ht="60" x14ac:dyDescent="0.25">
      <c r="B28" s="23" t="s">
        <v>37</v>
      </c>
      <c r="C28" s="14" t="s">
        <v>51</v>
      </c>
      <c r="D28" s="13">
        <v>57770.9</v>
      </c>
      <c r="E28" s="13">
        <v>57419.199999999997</v>
      </c>
      <c r="F28" s="13">
        <f t="shared" si="12"/>
        <v>-351.70000000000437</v>
      </c>
      <c r="G28" s="13">
        <f t="shared" si="10"/>
        <v>99.39121599282683</v>
      </c>
    </row>
    <row r="29" spans="2:7" s="3" customFormat="1" ht="71.25" x14ac:dyDescent="0.2">
      <c r="B29" s="27" t="s">
        <v>52</v>
      </c>
      <c r="C29" s="16" t="s">
        <v>65</v>
      </c>
      <c r="D29" s="11">
        <f>SUM(D30:D31)</f>
        <v>166071.1</v>
      </c>
      <c r="E29" s="11">
        <f>SUM(E30:E31)</f>
        <v>158377.70000000001</v>
      </c>
      <c r="F29" s="9">
        <f>E29-D29</f>
        <v>-7693.3999999999942</v>
      </c>
      <c r="G29" s="9">
        <f t="shared" si="10"/>
        <v>95.367405888200892</v>
      </c>
    </row>
    <row r="30" spans="2:7" ht="75" x14ac:dyDescent="0.25">
      <c r="B30" s="26" t="s">
        <v>89</v>
      </c>
      <c r="C30" s="14" t="s">
        <v>53</v>
      </c>
      <c r="D30" s="13">
        <v>42094.6</v>
      </c>
      <c r="E30" s="13">
        <v>42094.3</v>
      </c>
      <c r="F30" s="13">
        <f t="shared" ref="F29:F31" si="13">E30-D30</f>
        <v>-0.29999999999563443</v>
      </c>
      <c r="G30" s="13">
        <f t="shared" si="10"/>
        <v>99.99928731951367</v>
      </c>
    </row>
    <row r="31" spans="2:7" ht="75" x14ac:dyDescent="0.25">
      <c r="B31" s="26" t="s">
        <v>90</v>
      </c>
      <c r="C31" s="14" t="s">
        <v>54</v>
      </c>
      <c r="D31" s="13">
        <v>123976.5</v>
      </c>
      <c r="E31" s="13">
        <v>116283.4</v>
      </c>
      <c r="F31" s="13">
        <f t="shared" si="13"/>
        <v>-7693.1000000000058</v>
      </c>
      <c r="G31" s="13">
        <f t="shared" si="10"/>
        <v>93.794711094441283</v>
      </c>
    </row>
    <row r="32" spans="2:7" s="3" customFormat="1" ht="42.75" x14ac:dyDescent="0.2">
      <c r="B32" s="27" t="s">
        <v>38</v>
      </c>
      <c r="C32" s="10" t="s">
        <v>39</v>
      </c>
      <c r="D32" s="11">
        <f>SUM(D33:D34)</f>
        <v>24837.8</v>
      </c>
      <c r="E32" s="11">
        <f>SUM(E33:E34)</f>
        <v>24416.1</v>
      </c>
      <c r="F32" s="9">
        <f>E32-D32</f>
        <v>-421.70000000000073</v>
      </c>
      <c r="G32" s="9">
        <f>(E32/D32)*100</f>
        <v>98.302184573512946</v>
      </c>
    </row>
    <row r="33" spans="2:7" s="3" customFormat="1" ht="60" x14ac:dyDescent="0.25">
      <c r="B33" s="31" t="s">
        <v>92</v>
      </c>
      <c r="C33" s="14" t="s">
        <v>91</v>
      </c>
      <c r="D33" s="15">
        <v>9775.9</v>
      </c>
      <c r="E33" s="15">
        <v>9775.6999999999989</v>
      </c>
      <c r="F33" s="13">
        <f t="shared" ref="F33" si="14">E33-D33</f>
        <v>-0.2000000000007276</v>
      </c>
      <c r="G33" s="13">
        <f t="shared" ref="G33" si="15">(E33/D33)*100</f>
        <v>99.997954152558833</v>
      </c>
    </row>
    <row r="34" spans="2:7" ht="45" x14ac:dyDescent="0.25">
      <c r="B34" s="6" t="s">
        <v>40</v>
      </c>
      <c r="C34" s="14" t="s">
        <v>55</v>
      </c>
      <c r="D34" s="13">
        <v>15061.9</v>
      </c>
      <c r="E34" s="13">
        <v>14640.4</v>
      </c>
      <c r="F34" s="13">
        <f t="shared" ref="F32:F34" si="16">E34-D34</f>
        <v>-421.5</v>
      </c>
      <c r="G34" s="13">
        <f t="shared" ref="G34" si="17">(E34/D34)*100</f>
        <v>97.201548277441745</v>
      </c>
    </row>
    <row r="35" spans="2:7" s="3" customFormat="1" ht="85.5" x14ac:dyDescent="0.2">
      <c r="B35" s="8" t="s">
        <v>71</v>
      </c>
      <c r="C35" s="16" t="s">
        <v>41</v>
      </c>
      <c r="D35" s="11">
        <f>SUM(D36:D37)</f>
        <v>49618.3</v>
      </c>
      <c r="E35" s="11">
        <f>SUM(E36:E37)</f>
        <v>41371.9</v>
      </c>
      <c r="F35" s="9">
        <f>E35-D35</f>
        <v>-8246.4000000000015</v>
      </c>
      <c r="G35" s="9">
        <f>(E35/D35)*100</f>
        <v>83.380325404135164</v>
      </c>
    </row>
    <row r="36" spans="2:7" s="3" customFormat="1" ht="81" customHeight="1" x14ac:dyDescent="0.25">
      <c r="B36" s="6" t="s">
        <v>105</v>
      </c>
      <c r="C36" s="14" t="s">
        <v>106</v>
      </c>
      <c r="D36" s="15">
        <v>60</v>
      </c>
      <c r="E36" s="15">
        <v>60</v>
      </c>
      <c r="F36" s="13">
        <f>E36-D36</f>
        <v>0</v>
      </c>
      <c r="G36" s="13">
        <f>(E36/D36)*100</f>
        <v>100</v>
      </c>
    </row>
    <row r="37" spans="2:7" ht="90" x14ac:dyDescent="0.25">
      <c r="B37" s="6" t="s">
        <v>42</v>
      </c>
      <c r="C37" s="14" t="s">
        <v>56</v>
      </c>
      <c r="D37" s="13">
        <v>49558.3</v>
      </c>
      <c r="E37" s="13">
        <v>41311.9</v>
      </c>
      <c r="F37" s="13">
        <f t="shared" ref="F37" si="18">E37-D37</f>
        <v>-8246.4000000000015</v>
      </c>
      <c r="G37" s="13">
        <f>(E37/D37)*100</f>
        <v>83.36020404251154</v>
      </c>
    </row>
    <row r="38" spans="2:7" s="3" customFormat="1" ht="57" x14ac:dyDescent="0.2">
      <c r="B38" s="8" t="s">
        <v>70</v>
      </c>
      <c r="C38" s="16" t="s">
        <v>43</v>
      </c>
      <c r="D38" s="11">
        <f>SUM(D39:D42)</f>
        <v>152011</v>
      </c>
      <c r="E38" s="11">
        <f>SUM(E39:E42)</f>
        <v>51387.5</v>
      </c>
      <c r="F38" s="9">
        <f>E38-D38</f>
        <v>-100623.5</v>
      </c>
      <c r="G38" s="9">
        <f t="shared" ref="G38:G55" si="19">(E38/D38)*100</f>
        <v>33.805119366361644</v>
      </c>
    </row>
    <row r="39" spans="2:7" s="3" customFormat="1" ht="105" x14ac:dyDescent="0.25">
      <c r="B39" s="6" t="s">
        <v>109</v>
      </c>
      <c r="C39" s="14" t="s">
        <v>107</v>
      </c>
      <c r="D39" s="15">
        <v>79430.399999999994</v>
      </c>
      <c r="E39" s="15">
        <v>589</v>
      </c>
      <c r="F39" s="13">
        <f t="shared" ref="F39:F40" si="20">E39-D39</f>
        <v>-78841.399999999994</v>
      </c>
      <c r="G39" s="13">
        <f t="shared" ref="G39:G40" si="21">(E39/D39)*100</f>
        <v>0.7415296914027879</v>
      </c>
    </row>
    <row r="40" spans="2:7" s="3" customFormat="1" ht="105" x14ac:dyDescent="0.25">
      <c r="B40" s="6" t="s">
        <v>110</v>
      </c>
      <c r="C40" s="14" t="s">
        <v>108</v>
      </c>
      <c r="D40" s="15">
        <v>12027.300000000001</v>
      </c>
      <c r="E40" s="15">
        <v>184.2</v>
      </c>
      <c r="F40" s="13">
        <f t="shared" si="20"/>
        <v>-11843.1</v>
      </c>
      <c r="G40" s="13">
        <f t="shared" si="21"/>
        <v>1.53151580155147</v>
      </c>
    </row>
    <row r="41" spans="2:7" ht="60" x14ac:dyDescent="0.25">
      <c r="B41" s="6" t="s">
        <v>57</v>
      </c>
      <c r="C41" s="14" t="s">
        <v>58</v>
      </c>
      <c r="D41" s="13">
        <v>45000</v>
      </c>
      <c r="E41" s="13">
        <v>35729.5</v>
      </c>
      <c r="F41" s="13">
        <f t="shared" ref="F41:F45" si="22">E41-D41</f>
        <v>-9270.5</v>
      </c>
      <c r="G41" s="13">
        <f t="shared" si="19"/>
        <v>79.398888888888891</v>
      </c>
    </row>
    <row r="42" spans="2:7" ht="60" x14ac:dyDescent="0.25">
      <c r="B42" s="6" t="s">
        <v>44</v>
      </c>
      <c r="C42" s="14" t="s">
        <v>45</v>
      </c>
      <c r="D42" s="13">
        <v>15553.3</v>
      </c>
      <c r="E42" s="13">
        <v>14884.8</v>
      </c>
      <c r="F42" s="13">
        <f t="shared" si="22"/>
        <v>-668.5</v>
      </c>
      <c r="G42" s="13">
        <f t="shared" si="19"/>
        <v>95.701876772131953</v>
      </c>
    </row>
    <row r="43" spans="2:7" ht="57.75" x14ac:dyDescent="0.25">
      <c r="B43" s="8" t="s">
        <v>72</v>
      </c>
      <c r="C43" s="17" t="s">
        <v>75</v>
      </c>
      <c r="D43" s="9">
        <f>D44+D45</f>
        <v>5173.5</v>
      </c>
      <c r="E43" s="9">
        <f t="shared" ref="E43:F43" si="23">E44+E45</f>
        <v>5173.1000000000004</v>
      </c>
      <c r="F43" s="9">
        <f>F44+F45</f>
        <v>-0.39999999999980673</v>
      </c>
      <c r="G43" s="9">
        <f t="shared" si="19"/>
        <v>99.992268290325697</v>
      </c>
    </row>
    <row r="44" spans="2:7" ht="60" x14ac:dyDescent="0.25">
      <c r="B44" s="6" t="s">
        <v>73</v>
      </c>
      <c r="C44" s="18" t="s">
        <v>76</v>
      </c>
      <c r="D44" s="13">
        <v>4721.8</v>
      </c>
      <c r="E44" s="13">
        <v>4721.6000000000004</v>
      </c>
      <c r="F44" s="13">
        <f t="shared" si="22"/>
        <v>-0.1999999999998181</v>
      </c>
      <c r="G44" s="13">
        <f t="shared" si="19"/>
        <v>99.995764327163371</v>
      </c>
    </row>
    <row r="45" spans="2:7" ht="60" x14ac:dyDescent="0.25">
      <c r="B45" s="6" t="s">
        <v>74</v>
      </c>
      <c r="C45" s="18" t="s">
        <v>77</v>
      </c>
      <c r="D45" s="13">
        <v>451.7</v>
      </c>
      <c r="E45" s="13">
        <v>451.5</v>
      </c>
      <c r="F45" s="13">
        <f t="shared" si="22"/>
        <v>-0.19999999999998863</v>
      </c>
      <c r="G45" s="13">
        <f t="shared" si="19"/>
        <v>99.955722824883779</v>
      </c>
    </row>
    <row r="46" spans="2:7" s="3" customFormat="1" ht="57" x14ac:dyDescent="0.2">
      <c r="B46" s="8" t="s">
        <v>59</v>
      </c>
      <c r="C46" s="16" t="s">
        <v>60</v>
      </c>
      <c r="D46" s="11">
        <f>SUM(D47:D48)</f>
        <v>30006</v>
      </c>
      <c r="E46" s="11">
        <f>SUM(E47:E48)</f>
        <v>17044.7</v>
      </c>
      <c r="F46" s="9">
        <f>E46-D46</f>
        <v>-12961.3</v>
      </c>
      <c r="G46" s="9">
        <f t="shared" ref="G46" si="24">(E46/D46)*100</f>
        <v>56.804305805505571</v>
      </c>
    </row>
    <row r="47" spans="2:7" ht="60" x14ac:dyDescent="0.25">
      <c r="B47" s="6" t="s">
        <v>61</v>
      </c>
      <c r="C47" s="14" t="s">
        <v>64</v>
      </c>
      <c r="D47" s="13">
        <v>4788.8999999999996</v>
      </c>
      <c r="E47" s="13">
        <v>4788.7</v>
      </c>
      <c r="F47" s="13">
        <f t="shared" ref="F47:F52" si="25">E47-D47</f>
        <v>-0.1999999999998181</v>
      </c>
      <c r="G47" s="13">
        <f t="shared" si="19"/>
        <v>99.995823675583111</v>
      </c>
    </row>
    <row r="48" spans="2:7" ht="60" x14ac:dyDescent="0.25">
      <c r="B48" s="6" t="s">
        <v>62</v>
      </c>
      <c r="C48" s="14" t="s">
        <v>63</v>
      </c>
      <c r="D48" s="13">
        <v>25217.1</v>
      </c>
      <c r="E48" s="13">
        <v>12256</v>
      </c>
      <c r="F48" s="13">
        <f t="shared" si="25"/>
        <v>-12961.099999999999</v>
      </c>
      <c r="G48" s="13">
        <f t="shared" si="19"/>
        <v>48.601940746556906</v>
      </c>
    </row>
    <row r="49" spans="2:7" ht="43.5" x14ac:dyDescent="0.25">
      <c r="B49" s="24" t="s">
        <v>78</v>
      </c>
      <c r="C49" s="17" t="s">
        <v>79</v>
      </c>
      <c r="D49" s="9">
        <f>SUM(D50:D52)</f>
        <v>17143.2</v>
      </c>
      <c r="E49" s="9">
        <f>SUM(E50:E52)</f>
        <v>1270.5</v>
      </c>
      <c r="F49" s="9">
        <f>SUM(F50:F52)</f>
        <v>-15872.7</v>
      </c>
      <c r="G49" s="9">
        <f t="shared" si="19"/>
        <v>7.4111017779644408</v>
      </c>
    </row>
    <row r="50" spans="2:7" ht="75" x14ac:dyDescent="0.25">
      <c r="B50" s="26" t="s">
        <v>113</v>
      </c>
      <c r="C50" s="21" t="s">
        <v>111</v>
      </c>
      <c r="D50" s="13">
        <v>15078.9</v>
      </c>
      <c r="E50" s="13">
        <v>0</v>
      </c>
      <c r="F50" s="13">
        <f t="shared" ref="F50:F51" si="26">E50-D50</f>
        <v>-15078.9</v>
      </c>
      <c r="G50" s="13">
        <f t="shared" ref="G50:G51" si="27">(E50/D50)*100</f>
        <v>0</v>
      </c>
    </row>
    <row r="51" spans="2:7" ht="75" x14ac:dyDescent="0.25">
      <c r="B51" s="26" t="s">
        <v>114</v>
      </c>
      <c r="C51" s="21" t="s">
        <v>112</v>
      </c>
      <c r="D51" s="13">
        <v>793.7</v>
      </c>
      <c r="E51" s="13">
        <v>0</v>
      </c>
      <c r="F51" s="13">
        <f t="shared" si="26"/>
        <v>-793.7</v>
      </c>
      <c r="G51" s="13">
        <f t="shared" si="27"/>
        <v>0</v>
      </c>
    </row>
    <row r="52" spans="2:7" ht="60" x14ac:dyDescent="0.25">
      <c r="B52" s="26" t="s">
        <v>80</v>
      </c>
      <c r="C52" s="18" t="s">
        <v>81</v>
      </c>
      <c r="D52" s="13">
        <v>1270.5999999999999</v>
      </c>
      <c r="E52" s="13">
        <v>1270.5</v>
      </c>
      <c r="F52" s="13">
        <f t="shared" si="25"/>
        <v>-9.9999999999909051E-2</v>
      </c>
      <c r="G52" s="13">
        <f t="shared" si="19"/>
        <v>99.992129702502766</v>
      </c>
    </row>
    <row r="53" spans="2:7" ht="57" x14ac:dyDescent="0.25">
      <c r="B53" s="32" t="s">
        <v>93</v>
      </c>
      <c r="C53" s="17" t="s">
        <v>94</v>
      </c>
      <c r="D53" s="28">
        <f t="shared" ref="D53:F53" si="28">D54+D55</f>
        <v>25208.499999999993</v>
      </c>
      <c r="E53" s="28">
        <f t="shared" si="28"/>
        <v>25208</v>
      </c>
      <c r="F53" s="28">
        <f>F54+F55</f>
        <v>-0.49999999999454303</v>
      </c>
      <c r="G53" s="9">
        <f t="shared" si="19"/>
        <v>99.998016542039423</v>
      </c>
    </row>
    <row r="54" spans="2:7" ht="60" x14ac:dyDescent="0.25">
      <c r="B54" s="33" t="s">
        <v>95</v>
      </c>
      <c r="C54" s="18" t="s">
        <v>96</v>
      </c>
      <c r="D54" s="29">
        <v>4741.1000000000004</v>
      </c>
      <c r="E54" s="29">
        <v>4741</v>
      </c>
      <c r="F54" s="13">
        <f t="shared" ref="F54:F55" si="29">E54-D54</f>
        <v>-0.1000000000003638</v>
      </c>
      <c r="G54" s="13">
        <f t="shared" si="19"/>
        <v>99.997890784838944</v>
      </c>
    </row>
    <row r="55" spans="2:7" ht="60" x14ac:dyDescent="0.25">
      <c r="B55" s="33" t="s">
        <v>97</v>
      </c>
      <c r="C55" s="18" t="s">
        <v>98</v>
      </c>
      <c r="D55" s="29">
        <v>20467.399999999994</v>
      </c>
      <c r="E55" s="29">
        <v>20467</v>
      </c>
      <c r="F55" s="13">
        <f t="shared" si="29"/>
        <v>-0.39999999999417923</v>
      </c>
      <c r="G55" s="13">
        <f t="shared" si="19"/>
        <v>99.998045672630653</v>
      </c>
    </row>
    <row r="56" spans="2:7" ht="57.75" x14ac:dyDescent="0.25">
      <c r="B56" s="24" t="s">
        <v>82</v>
      </c>
      <c r="C56" s="17" t="s">
        <v>83</v>
      </c>
      <c r="D56" s="28">
        <f>SUM(D57:D62)</f>
        <v>17520.7</v>
      </c>
      <c r="E56" s="28">
        <f>SUM(E57:E62)</f>
        <v>14298.6</v>
      </c>
      <c r="F56" s="28">
        <f>SUM(F57:F62)</f>
        <v>-3222.1000000000008</v>
      </c>
      <c r="G56" s="9">
        <f t="shared" ref="G56:G60" si="30">(E56/D56)*100</f>
        <v>81.60975303498148</v>
      </c>
    </row>
    <row r="57" spans="2:7" ht="120" x14ac:dyDescent="0.25">
      <c r="B57" s="19" t="s">
        <v>99</v>
      </c>
      <c r="C57" s="21" t="s">
        <v>100</v>
      </c>
      <c r="D57" s="29">
        <v>2626.9</v>
      </c>
      <c r="E57" s="29">
        <v>2626.4</v>
      </c>
      <c r="F57" s="13">
        <f t="shared" ref="F57" si="31">E57-D57</f>
        <v>-0.5</v>
      </c>
      <c r="G57" s="13">
        <f t="shared" ref="G57" si="32">(E57/D57)*100</f>
        <v>99.980966157828618</v>
      </c>
    </row>
    <row r="58" spans="2:7" ht="45" x14ac:dyDescent="0.25">
      <c r="B58" s="19" t="s">
        <v>47</v>
      </c>
      <c r="C58" s="21" t="s">
        <v>84</v>
      </c>
      <c r="D58" s="29">
        <v>67.5</v>
      </c>
      <c r="E58" s="29">
        <v>67.5</v>
      </c>
      <c r="F58" s="13">
        <f t="shared" ref="F58:F60" si="33">E58-D58</f>
        <v>0</v>
      </c>
      <c r="G58" s="13">
        <f t="shared" si="30"/>
        <v>100</v>
      </c>
    </row>
    <row r="59" spans="2:7" ht="60" x14ac:dyDescent="0.25">
      <c r="B59" s="19" t="s">
        <v>21</v>
      </c>
      <c r="C59" s="21" t="s">
        <v>85</v>
      </c>
      <c r="D59" s="29">
        <v>36.1</v>
      </c>
      <c r="E59" s="29">
        <v>36</v>
      </c>
      <c r="F59" s="13">
        <f t="shared" si="33"/>
        <v>-0.10000000000000142</v>
      </c>
      <c r="G59" s="13">
        <f t="shared" si="30"/>
        <v>99.722991689750685</v>
      </c>
    </row>
    <row r="60" spans="2:7" ht="45" x14ac:dyDescent="0.25">
      <c r="B60" s="20" t="s">
        <v>49</v>
      </c>
      <c r="C60" s="21" t="s">
        <v>86</v>
      </c>
      <c r="D60" s="29">
        <v>7373.6</v>
      </c>
      <c r="E60" s="29">
        <v>6126.8</v>
      </c>
      <c r="F60" s="13">
        <f t="shared" si="33"/>
        <v>-1246.8000000000002</v>
      </c>
      <c r="G60" s="13">
        <f t="shared" si="30"/>
        <v>83.091027449278513</v>
      </c>
    </row>
    <row r="61" spans="2:7" ht="30" x14ac:dyDescent="0.25">
      <c r="B61" s="20" t="s">
        <v>116</v>
      </c>
      <c r="C61" s="21" t="s">
        <v>115</v>
      </c>
      <c r="D61" s="29">
        <v>85</v>
      </c>
      <c r="E61" s="29">
        <v>85</v>
      </c>
      <c r="F61" s="13">
        <f t="shared" ref="F61" si="34">E61-D61</f>
        <v>0</v>
      </c>
      <c r="G61" s="13">
        <f t="shared" ref="G61" si="35">(E61/D61)*100</f>
        <v>100</v>
      </c>
    </row>
    <row r="62" spans="2:7" ht="60" x14ac:dyDescent="0.25">
      <c r="B62" s="20" t="s">
        <v>101</v>
      </c>
      <c r="C62" s="21" t="s">
        <v>102</v>
      </c>
      <c r="D62" s="29">
        <v>7331.6</v>
      </c>
      <c r="E62" s="29">
        <v>5356.9</v>
      </c>
      <c r="F62" s="13">
        <f t="shared" ref="F62" si="36">E62-D62</f>
        <v>-1974.7000000000007</v>
      </c>
      <c r="G62" s="13">
        <f t="shared" ref="G62" si="37">(E62/D62)*100</f>
        <v>73.065906486987814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2022-10-25T08:33:25Z</dcterms:modified>
</cp:coreProperties>
</file>