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940" yWindow="0" windowWidth="22260" windowHeight="12648"/>
  </bookViews>
  <sheets>
    <sheet name="9 месяце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5" i="1"/>
  <c r="F32" i="1"/>
  <c r="F28" i="1"/>
  <c r="F23" i="1"/>
  <c r="F18" i="1"/>
  <c r="F14" i="1"/>
  <c r="F7" i="1"/>
  <c r="F36" i="1"/>
  <c r="F6" i="1" l="1"/>
  <c r="E18" i="1"/>
  <c r="D18" i="1"/>
  <c r="G22" i="1"/>
  <c r="F22" i="1"/>
  <c r="F11" i="1"/>
  <c r="G11" i="1"/>
  <c r="E7" i="1"/>
  <c r="D7" i="1"/>
  <c r="G31" i="1" l="1"/>
  <c r="F31" i="1"/>
  <c r="F30" i="1" s="1"/>
  <c r="E30" i="1"/>
  <c r="D30" i="1"/>
  <c r="F19" i="1"/>
  <c r="G19" i="1"/>
  <c r="G30" i="1" l="1"/>
  <c r="E37" i="1"/>
  <c r="D37" i="1"/>
  <c r="E35" i="1" l="1"/>
  <c r="D35" i="1"/>
  <c r="E32" i="1"/>
  <c r="D32" i="1"/>
  <c r="E28" i="1"/>
  <c r="D28" i="1"/>
  <c r="E23" i="1"/>
  <c r="D23" i="1"/>
  <c r="E14" i="1"/>
  <c r="D14" i="1"/>
  <c r="G10" i="1"/>
  <c r="G12" i="1"/>
  <c r="G13" i="1"/>
  <c r="G15" i="1"/>
  <c r="G16" i="1"/>
  <c r="G17" i="1"/>
  <c r="G20" i="1"/>
  <c r="G21" i="1"/>
  <c r="G24" i="1"/>
  <c r="G25" i="1"/>
  <c r="G26" i="1"/>
  <c r="G27" i="1"/>
  <c r="G29" i="1"/>
  <c r="G33" i="1"/>
  <c r="G34" i="1"/>
  <c r="G36" i="1"/>
  <c r="G38" i="1"/>
  <c r="G39" i="1"/>
  <c r="G8" i="1"/>
  <c r="G9" i="1"/>
  <c r="F8" i="1"/>
  <c r="F9" i="1"/>
  <c r="F10" i="1"/>
  <c r="F12" i="1"/>
  <c r="F13" i="1"/>
  <c r="F15" i="1"/>
  <c r="F16" i="1"/>
  <c r="F17" i="1"/>
  <c r="F20" i="1"/>
  <c r="F21" i="1"/>
  <c r="F24" i="1"/>
  <c r="F25" i="1"/>
  <c r="F26" i="1"/>
  <c r="F27" i="1"/>
  <c r="F29" i="1"/>
  <c r="F33" i="1"/>
  <c r="F34" i="1"/>
  <c r="F38" i="1"/>
  <c r="F39" i="1"/>
  <c r="D6" i="1" l="1"/>
  <c r="E6" i="1"/>
  <c r="G35" i="1"/>
  <c r="G23" i="1"/>
  <c r="G32" i="1"/>
  <c r="G37" i="1"/>
  <c r="G28" i="1"/>
  <c r="G18" i="1"/>
  <c r="G14" i="1"/>
  <c r="G7" i="1"/>
  <c r="G6" i="1" l="1"/>
</calcChain>
</file>

<file path=xl/sharedStrings.xml><?xml version="1.0" encoding="utf-8"?>
<sst xmlns="http://schemas.openxmlformats.org/spreadsheetml/2006/main" count="99" uniqueCount="56">
  <si>
    <t>Наименование</t>
  </si>
  <si>
    <t>Раздел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</si>
  <si>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</si>
  <si>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</si>
  <si>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</si>
  <si>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</si>
  <si>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</si>
  <si>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</si>
  <si>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</si>
  <si>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</si>
  <si>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</si>
  <si>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</si>
  <si>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</si>
  <si>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</si>
  <si>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</si>
  <si>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</si>
  <si>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</si>
  <si>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</si>
  <si>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</si>
  <si>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</si>
  <si>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</si>
  <si>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</si>
  <si>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</si>
  <si>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05</t>
  </si>
  <si>
    <t>Транспорт</t>
  </si>
  <si>
    <t>08</t>
  </si>
  <si>
    <t>Дорожное хозяйство (дорожные фонды)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</si>
  <si>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</si>
  <si>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</si>
  <si>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</si>
  <si>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</si>
  <si>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</si>
  <si>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</si>
  <si>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</si>
  <si>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</si>
  <si>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</si>
  <si>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</si>
  <si>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</si>
  <si>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</si>
  <si>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</si>
  <si>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</si>
  <si>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</si>
  <si>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</si>
  <si>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</si>
  <si>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</si>
  <si>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</si>
  <si>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</si>
  <si>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</si>
  <si>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>Под-раздел</t>
  </si>
  <si>
    <t>Судебная система</t>
  </si>
  <si>
    <t>Сельское хозяйство и рыболовство</t>
  </si>
  <si>
    <t>КУЛЬТУРА, КИНЕМАТОГРАФИЯ</t>
  </si>
  <si>
    <t>Культура</t>
  </si>
  <si>
    <t>Другие вопросы в области национальной экономики</t>
  </si>
  <si>
    <t>Сведения об исполнении районного бюджета по расходам в разрезе разделов и подразделов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девять месяцев 2022 года в сравнении с запланированными значениями на соответствующий период</t>
  </si>
  <si>
    <t>Кассовый план на девять месяцев 2022 года,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</si>
</sst>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\ _₽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7">
    <xf numFmtId="0" fontId="0" fillId="0" borderId="0" xfId="0"/>
    <xf numFmtId="165" fontId="1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Font="1"/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tabSelected="1" zoomScaleNormal="100" workbookViewId="0">
      <selection activeCell="D6" sqref="D6"/>
    </sheetView>
  </sheetViews>
  <sheetFormatPr defaultColWidth="8.88671875" defaultRowHeight="14.4" x14ac:dyDescent="0.3"/>
  <cols>
    <col min="1" max="1" width="45.44140625" style="3" customWidth="1"/>
    <col min="2" max="3" width="8.6640625" style="3" customWidth="1"/>
    <col min="4" max="6" width="15.88671875" style="3" customWidth="1"/>
    <col min="7" max="7" width="12.88671875" style="3" customWidth="1"/>
    <col min="8" max="16384" width="8.88671875" style="3"/>
  </cols>
  <sheetData>
    <row r="2" spans="1:7" ht="30" customHeight="1" x14ac:dyDescent="0.3">
      <c r="A2" s="13" t="s">
        <v>54</v>
      </c>
      <c r="B2" s="13"/>
      <c r="C2" s="13"/>
      <c r="D2" s="13"/>
      <c r="E2" s="13"/>
      <c r="F2" s="13"/>
      <c r="G2" s="13"/>
    </row>
    <row r="4" spans="1:7" ht="13.95" customHeight="1" x14ac:dyDescent="0.3">
      <c r="A4" s="15" t="s">
        <v>0</v>
      </c>
      <c r="B4" s="15" t="s">
        <v>1</v>
      </c>
      <c r="C4" s="15" t="s">
        <v>48</v>
      </c>
      <c r="D4" s="16" t="s">
        <v>55</v>
      </c>
      <c r="E4" s="16" t="s">
        <v>44</v>
      </c>
      <c r="F4" s="14" t="s">
        <v>45</v>
      </c>
      <c r="G4" s="14"/>
    </row>
    <row r="5" spans="1:7" ht="69" customHeight="1" x14ac:dyDescent="0.3">
      <c r="A5" s="15"/>
      <c r="B5" s="15"/>
      <c r="C5" s="15"/>
      <c r="D5" s="16"/>
      <c r="E5" s="16"/>
      <c r="F5" s="1" t="s">
        <v>46</v>
      </c>
      <c r="G5" s="4" t="s">
        <v>47</v>
      </c>
    </row>
    <row r="6" spans="1:7" s="2" customFormat="1" x14ac:dyDescent="0.3">
      <c r="A6" s="5" t="s">
        <v>2</v>
      </c>
      <c r="B6" s="6"/>
      <c r="C6" s="6"/>
      <c r="D6" s="7">
        <f>D7+D14+D18+D23+D28+D32+D35+D37+D30</f>
        <v>918389.89999999991</v>
      </c>
      <c r="E6" s="7">
        <f>E7+E14+E18+E23+E28+E32+E35+E37+E30</f>
        <v>761236.40000000014</v>
      </c>
      <c r="F6" s="7">
        <f>F7+F14+F18+F23+F28+F32+F35+F37+F30</f>
        <v>-157153.5</v>
      </c>
      <c r="G6" s="7">
        <f>(E6/D6)*100</f>
        <v>82.888150229004069</v>
      </c>
    </row>
    <row r="7" spans="1:7" s="2" customFormat="1" x14ac:dyDescent="0.3">
      <c r="A7" s="5" t="s">
        <v>3</v>
      </c>
      <c r="B7" s="6" t="s">
        <v>4</v>
      </c>
      <c r="C7" s="6"/>
      <c r="D7" s="7">
        <f>SUM(D8:D13)</f>
        <v>148612.1</v>
      </c>
      <c r="E7" s="7">
        <f>SUM(E8:E13)</f>
        <v>143061.29999999999</v>
      </c>
      <c r="F7" s="7">
        <f>SUM(F8:F13)</f>
        <v>-5550.7999999999902</v>
      </c>
      <c r="G7" s="7">
        <f t="shared" ref="G7:G39" si="0">(E7/D7)*100</f>
        <v>96.264907097066782</v>
      </c>
    </row>
    <row r="8" spans="1:7" ht="42" x14ac:dyDescent="0.3">
      <c r="A8" s="8" t="s">
        <v>5</v>
      </c>
      <c r="B8" s="9" t="s">
        <v>4</v>
      </c>
      <c r="C8" s="9" t="s">
        <v>6</v>
      </c>
      <c r="D8" s="10">
        <v>3506.4</v>
      </c>
      <c r="E8" s="10">
        <v>3506.3</v>
      </c>
      <c r="F8" s="10">
        <f t="shared" ref="F8:F39" si="1">E8-D8</f>
        <v>-9.9999999999909051E-2</v>
      </c>
      <c r="G8" s="10">
        <f t="shared" si="0"/>
        <v>99.997148072096735</v>
      </c>
    </row>
    <row r="9" spans="1:7" ht="55.8" x14ac:dyDescent="0.3">
      <c r="A9" s="8" t="s">
        <v>7</v>
      </c>
      <c r="B9" s="9" t="s">
        <v>4</v>
      </c>
      <c r="C9" s="9" t="s">
        <v>8</v>
      </c>
      <c r="D9" s="10">
        <v>16503.5</v>
      </c>
      <c r="E9" s="10">
        <v>16503.2</v>
      </c>
      <c r="F9" s="10">
        <f t="shared" si="1"/>
        <v>-0.2999999999992724</v>
      </c>
      <c r="G9" s="10">
        <f t="shared" si="0"/>
        <v>99.998182203774959</v>
      </c>
    </row>
    <row r="10" spans="1:7" ht="55.8" x14ac:dyDescent="0.3">
      <c r="A10" s="8" t="s">
        <v>9</v>
      </c>
      <c r="B10" s="9" t="s">
        <v>4</v>
      </c>
      <c r="C10" s="9" t="s">
        <v>10</v>
      </c>
      <c r="D10" s="10">
        <v>55317.9</v>
      </c>
      <c r="E10" s="10">
        <v>54809.4</v>
      </c>
      <c r="F10" s="10">
        <f t="shared" si="1"/>
        <v>-508.5</v>
      </c>
      <c r="G10" s="10">
        <f t="shared" si="0"/>
        <v>99.080767708101718</v>
      </c>
    </row>
    <row r="11" spans="1:7" x14ac:dyDescent="0.3">
      <c r="A11" s="8" t="s">
        <v>49</v>
      </c>
      <c r="B11" s="9" t="s">
        <v>4</v>
      </c>
      <c r="C11" s="11" t="s">
        <v>23</v>
      </c>
      <c r="D11" s="10">
        <v>162.80000000000001</v>
      </c>
      <c r="E11" s="10">
        <v>11</v>
      </c>
      <c r="F11" s="10">
        <f t="shared" ref="F11" si="2">E11-D11</f>
        <v>-151.80000000000001</v>
      </c>
      <c r="G11" s="10">
        <f t="shared" ref="G11" si="3">(E11/D11)*100</f>
        <v>6.7567567567567561</v>
      </c>
    </row>
    <row r="12" spans="1:7" ht="42" x14ac:dyDescent="0.3">
      <c r="A12" s="8" t="s">
        <v>11</v>
      </c>
      <c r="B12" s="9" t="s">
        <v>4</v>
      </c>
      <c r="C12" s="9" t="s">
        <v>12</v>
      </c>
      <c r="D12" s="10">
        <v>41191.899999999994</v>
      </c>
      <c r="E12" s="10">
        <v>39603.300000000003</v>
      </c>
      <c r="F12" s="10">
        <f t="shared" si="1"/>
        <v>-1588.5999999999913</v>
      </c>
      <c r="G12" s="10">
        <f t="shared" si="0"/>
        <v>96.143416545485906</v>
      </c>
    </row>
    <row r="13" spans="1:7" x14ac:dyDescent="0.3">
      <c r="A13" s="8" t="s">
        <v>13</v>
      </c>
      <c r="B13" s="9" t="s">
        <v>4</v>
      </c>
      <c r="C13" s="9" t="s">
        <v>14</v>
      </c>
      <c r="D13" s="10">
        <v>31929.600000000002</v>
      </c>
      <c r="E13" s="10">
        <v>28628.100000000002</v>
      </c>
      <c r="F13" s="10">
        <f t="shared" si="1"/>
        <v>-3301.5</v>
      </c>
      <c r="G13" s="10">
        <f t="shared" si="0"/>
        <v>89.660064642212873</v>
      </c>
    </row>
    <row r="14" spans="1:7" s="2" customFormat="1" ht="28.2" x14ac:dyDescent="0.3">
      <c r="A14" s="5" t="s">
        <v>15</v>
      </c>
      <c r="B14" s="6" t="s">
        <v>8</v>
      </c>
      <c r="C14" s="6"/>
      <c r="D14" s="7">
        <f>D15+D16+D17</f>
        <v>24837.8</v>
      </c>
      <c r="E14" s="7">
        <f t="shared" ref="E14" si="4">E15+E16+E17</f>
        <v>24416.1</v>
      </c>
      <c r="F14" s="7">
        <f>F15+F16+F17</f>
        <v>-421.70000000000255</v>
      </c>
      <c r="G14" s="7">
        <f t="shared" si="0"/>
        <v>98.302184573512946</v>
      </c>
    </row>
    <row r="15" spans="1:7" x14ac:dyDescent="0.3">
      <c r="A15" s="8" t="s">
        <v>16</v>
      </c>
      <c r="B15" s="9" t="s">
        <v>8</v>
      </c>
      <c r="C15" s="9" t="s">
        <v>17</v>
      </c>
      <c r="D15" s="10">
        <v>12134.099999999999</v>
      </c>
      <c r="E15" s="10">
        <v>12122.8</v>
      </c>
      <c r="F15" s="10">
        <f t="shared" si="1"/>
        <v>-11.299999999999272</v>
      </c>
      <c r="G15" s="10">
        <f t="shared" si="0"/>
        <v>99.906874016202281</v>
      </c>
    </row>
    <row r="16" spans="1:7" ht="42" x14ac:dyDescent="0.3">
      <c r="A16" s="8" t="s">
        <v>18</v>
      </c>
      <c r="B16" s="9" t="s">
        <v>8</v>
      </c>
      <c r="C16" s="9" t="s">
        <v>19</v>
      </c>
      <c r="D16" s="10">
        <v>9307.9000000000015</v>
      </c>
      <c r="E16" s="10">
        <v>8972.5999999999985</v>
      </c>
      <c r="F16" s="10">
        <f t="shared" si="1"/>
        <v>-335.30000000000291</v>
      </c>
      <c r="G16" s="10">
        <f t="shared" si="0"/>
        <v>96.397683688049909</v>
      </c>
    </row>
    <row r="17" spans="1:7" ht="28.95" customHeight="1" x14ac:dyDescent="0.3">
      <c r="A17" s="8" t="s">
        <v>20</v>
      </c>
      <c r="B17" s="9" t="s">
        <v>8</v>
      </c>
      <c r="C17" s="9" t="s">
        <v>21</v>
      </c>
      <c r="D17" s="10">
        <v>3395.8</v>
      </c>
      <c r="E17" s="10">
        <v>3320.7</v>
      </c>
      <c r="F17" s="10">
        <f t="shared" si="1"/>
        <v>-75.100000000000364</v>
      </c>
      <c r="G17" s="10">
        <f t="shared" si="0"/>
        <v>97.788444549148934</v>
      </c>
    </row>
    <row r="18" spans="1:7" s="2" customFormat="1" x14ac:dyDescent="0.3">
      <c r="A18" s="5" t="s">
        <v>22</v>
      </c>
      <c r="B18" s="6" t="s">
        <v>10</v>
      </c>
      <c r="C18" s="6"/>
      <c r="D18" s="7">
        <f>SUM(D19:D22)</f>
        <v>54453.799999999996</v>
      </c>
      <c r="E18" s="7">
        <f>SUM(E19:E22)</f>
        <v>41492.300000000003</v>
      </c>
      <c r="F18" s="7">
        <f>SUM(F19:F22)</f>
        <v>-12961.499999999993</v>
      </c>
      <c r="G18" s="7">
        <f t="shared" si="0"/>
        <v>76.197253451549756</v>
      </c>
    </row>
    <row r="19" spans="1:7" x14ac:dyDescent="0.3">
      <c r="A19" s="8" t="s">
        <v>50</v>
      </c>
      <c r="B19" s="9" t="s">
        <v>10</v>
      </c>
      <c r="C19" s="11" t="s">
        <v>23</v>
      </c>
      <c r="D19" s="10">
        <v>25208.499999999993</v>
      </c>
      <c r="E19" s="10">
        <v>25208</v>
      </c>
      <c r="F19" s="10">
        <f t="shared" si="1"/>
        <v>-0.49999999999272404</v>
      </c>
      <c r="G19" s="10">
        <f t="shared" si="0"/>
        <v>99.998016542039423</v>
      </c>
    </row>
    <row r="20" spans="1:7" x14ac:dyDescent="0.3">
      <c r="A20" s="8" t="s">
        <v>24</v>
      </c>
      <c r="B20" s="9" t="s">
        <v>10</v>
      </c>
      <c r="C20" s="9" t="s">
        <v>25</v>
      </c>
      <c r="D20" s="10">
        <v>8369.7000000000007</v>
      </c>
      <c r="E20" s="10">
        <v>7511.2999999999993</v>
      </c>
      <c r="F20" s="10">
        <f t="shared" si="1"/>
        <v>-858.40000000000146</v>
      </c>
      <c r="G20" s="10">
        <f t="shared" si="0"/>
        <v>89.743957370037137</v>
      </c>
    </row>
    <row r="21" spans="1:7" x14ac:dyDescent="0.3">
      <c r="A21" s="8" t="s">
        <v>26</v>
      </c>
      <c r="B21" s="9" t="s">
        <v>10</v>
      </c>
      <c r="C21" s="9" t="s">
        <v>17</v>
      </c>
      <c r="D21" s="10">
        <v>20790.599999999999</v>
      </c>
      <c r="E21" s="10">
        <v>8688</v>
      </c>
      <c r="F21" s="10">
        <f t="shared" si="1"/>
        <v>-12102.599999999999</v>
      </c>
      <c r="G21" s="10">
        <f t="shared" si="0"/>
        <v>41.788115783094284</v>
      </c>
    </row>
    <row r="22" spans="1:7" ht="28.2" x14ac:dyDescent="0.3">
      <c r="A22" s="8" t="s">
        <v>53</v>
      </c>
      <c r="B22" s="9" t="s">
        <v>10</v>
      </c>
      <c r="C22" s="9">
        <v>12</v>
      </c>
      <c r="D22" s="10">
        <v>85</v>
      </c>
      <c r="E22" s="10">
        <v>85</v>
      </c>
      <c r="F22" s="10">
        <f t="shared" ref="F22" si="5">E22-D22</f>
        <v>0</v>
      </c>
      <c r="G22" s="10">
        <f t="shared" ref="G22" si="6">(E22/D22)*100</f>
        <v>100</v>
      </c>
    </row>
    <row r="23" spans="1:7" s="2" customFormat="1" ht="14.4" customHeight="1" x14ac:dyDescent="0.3">
      <c r="A23" s="5" t="s">
        <v>28</v>
      </c>
      <c r="B23" s="6" t="s">
        <v>23</v>
      </c>
      <c r="C23" s="6"/>
      <c r="D23" s="7">
        <f>D24+D25+D26+D27</f>
        <v>452606.89999999997</v>
      </c>
      <c r="E23" s="7">
        <f t="shared" ref="E23" si="7">E24+E25+E26+E27</f>
        <v>319809.59999999998</v>
      </c>
      <c r="F23" s="7">
        <f>F24+F25+F26+F27</f>
        <v>-132797.29999999999</v>
      </c>
      <c r="G23" s="7">
        <f t="shared" si="0"/>
        <v>70.659461886241687</v>
      </c>
    </row>
    <row r="24" spans="1:7" x14ac:dyDescent="0.3">
      <c r="A24" s="8" t="s">
        <v>29</v>
      </c>
      <c r="B24" s="9" t="s">
        <v>23</v>
      </c>
      <c r="C24" s="9" t="s">
        <v>4</v>
      </c>
      <c r="D24" s="10">
        <v>46506.5</v>
      </c>
      <c r="E24" s="10">
        <v>38354.300000000003</v>
      </c>
      <c r="F24" s="10">
        <f t="shared" si="1"/>
        <v>-8152.1999999999971</v>
      </c>
      <c r="G24" s="10">
        <f t="shared" si="0"/>
        <v>82.470837409824441</v>
      </c>
    </row>
    <row r="25" spans="1:7" x14ac:dyDescent="0.3">
      <c r="A25" s="8" t="s">
        <v>30</v>
      </c>
      <c r="B25" s="9" t="s">
        <v>23</v>
      </c>
      <c r="C25" s="9" t="s">
        <v>6</v>
      </c>
      <c r="D25" s="10">
        <v>272323.09999999998</v>
      </c>
      <c r="E25" s="10">
        <v>155825.4</v>
      </c>
      <c r="F25" s="10">
        <f t="shared" si="1"/>
        <v>-116497.69999999998</v>
      </c>
      <c r="G25" s="10">
        <f t="shared" si="0"/>
        <v>57.220779287544829</v>
      </c>
    </row>
    <row r="26" spans="1:7" x14ac:dyDescent="0.3">
      <c r="A26" s="8" t="s">
        <v>31</v>
      </c>
      <c r="B26" s="9" t="s">
        <v>23</v>
      </c>
      <c r="C26" s="9" t="s">
        <v>8</v>
      </c>
      <c r="D26" s="10">
        <v>64465.7</v>
      </c>
      <c r="E26" s="10">
        <v>56773.4</v>
      </c>
      <c r="F26" s="10">
        <f t="shared" si="1"/>
        <v>-7692.2999999999956</v>
      </c>
      <c r="G26" s="10">
        <f t="shared" si="0"/>
        <v>88.067608045829033</v>
      </c>
    </row>
    <row r="27" spans="1:7" ht="28.2" x14ac:dyDescent="0.3">
      <c r="A27" s="8" t="s">
        <v>32</v>
      </c>
      <c r="B27" s="9" t="s">
        <v>23</v>
      </c>
      <c r="C27" s="9" t="s">
        <v>23</v>
      </c>
      <c r="D27" s="10">
        <v>69311.599999999991</v>
      </c>
      <c r="E27" s="10">
        <v>68856.5</v>
      </c>
      <c r="F27" s="10">
        <f t="shared" si="1"/>
        <v>-455.09999999999127</v>
      </c>
      <c r="G27" s="10">
        <f t="shared" si="0"/>
        <v>99.343399950369076</v>
      </c>
    </row>
    <row r="28" spans="1:7" s="2" customFormat="1" x14ac:dyDescent="0.3">
      <c r="A28" s="5" t="s">
        <v>33</v>
      </c>
      <c r="B28" s="6" t="s">
        <v>34</v>
      </c>
      <c r="C28" s="6"/>
      <c r="D28" s="7">
        <f>D29</f>
        <v>2736.4</v>
      </c>
      <c r="E28" s="7">
        <f t="shared" ref="E28:F30" si="8">E29</f>
        <v>2297.3999999999996</v>
      </c>
      <c r="F28" s="7">
        <f>F29</f>
        <v>-439.00000000000045</v>
      </c>
      <c r="G28" s="7">
        <f t="shared" si="0"/>
        <v>83.957023826925877</v>
      </c>
    </row>
    <row r="29" spans="1:7" x14ac:dyDescent="0.3">
      <c r="A29" s="8" t="s">
        <v>35</v>
      </c>
      <c r="B29" s="9" t="s">
        <v>34</v>
      </c>
      <c r="C29" s="9" t="s">
        <v>17</v>
      </c>
      <c r="D29" s="10">
        <v>2736.4</v>
      </c>
      <c r="E29" s="10">
        <v>2297.3999999999996</v>
      </c>
      <c r="F29" s="10">
        <f t="shared" si="1"/>
        <v>-439.00000000000045</v>
      </c>
      <c r="G29" s="10">
        <f t="shared" si="0"/>
        <v>83.957023826925877</v>
      </c>
    </row>
    <row r="30" spans="1:7" s="2" customFormat="1" x14ac:dyDescent="0.3">
      <c r="A30" s="5" t="s">
        <v>51</v>
      </c>
      <c r="B30" s="12" t="s">
        <v>25</v>
      </c>
      <c r="C30" s="12"/>
      <c r="D30" s="7">
        <f>D31</f>
        <v>3610</v>
      </c>
      <c r="E30" s="7">
        <f t="shared" si="8"/>
        <v>3610</v>
      </c>
      <c r="F30" s="7">
        <f t="shared" si="8"/>
        <v>0</v>
      </c>
      <c r="G30" s="7">
        <f t="shared" ref="G30:G31" si="9">(E30/D30)*100</f>
        <v>100</v>
      </c>
    </row>
    <row r="31" spans="1:7" x14ac:dyDescent="0.3">
      <c r="A31" s="8" t="s">
        <v>52</v>
      </c>
      <c r="B31" s="11" t="s">
        <v>25</v>
      </c>
      <c r="C31" s="11" t="s">
        <v>4</v>
      </c>
      <c r="D31" s="10">
        <v>3610</v>
      </c>
      <c r="E31" s="10">
        <v>3610</v>
      </c>
      <c r="F31" s="10">
        <f t="shared" ref="F31" si="10">E31-D31</f>
        <v>0</v>
      </c>
      <c r="G31" s="10">
        <f t="shared" si="9"/>
        <v>100</v>
      </c>
    </row>
    <row r="32" spans="1:7" s="2" customFormat="1" x14ac:dyDescent="0.3">
      <c r="A32" s="5" t="s">
        <v>36</v>
      </c>
      <c r="B32" s="6" t="s">
        <v>19</v>
      </c>
      <c r="C32" s="6"/>
      <c r="D32" s="7">
        <f>D33+D34</f>
        <v>12126.7</v>
      </c>
      <c r="E32" s="7">
        <f t="shared" ref="E32" si="11">E33+E34</f>
        <v>12125.900000000001</v>
      </c>
      <c r="F32" s="7">
        <f>F33+F34</f>
        <v>-0.79999999999881766</v>
      </c>
      <c r="G32" s="7">
        <f t="shared" si="0"/>
        <v>99.993402986797733</v>
      </c>
    </row>
    <row r="33" spans="1:7" x14ac:dyDescent="0.3">
      <c r="A33" s="8" t="s">
        <v>37</v>
      </c>
      <c r="B33" s="9" t="s">
        <v>19</v>
      </c>
      <c r="C33" s="9" t="s">
        <v>4</v>
      </c>
      <c r="D33" s="10">
        <v>9972.6</v>
      </c>
      <c r="E33" s="10">
        <v>9972.4000000000015</v>
      </c>
      <c r="F33" s="10">
        <f t="shared" si="1"/>
        <v>-0.19999999999890861</v>
      </c>
      <c r="G33" s="10">
        <f t="shared" si="0"/>
        <v>99.997994504943549</v>
      </c>
    </row>
    <row r="34" spans="1:7" x14ac:dyDescent="0.3">
      <c r="A34" s="8" t="s">
        <v>38</v>
      </c>
      <c r="B34" s="9" t="s">
        <v>19</v>
      </c>
      <c r="C34" s="9" t="s">
        <v>8</v>
      </c>
      <c r="D34" s="10">
        <v>2154.1</v>
      </c>
      <c r="E34" s="10">
        <v>2153.5</v>
      </c>
      <c r="F34" s="10">
        <f t="shared" si="1"/>
        <v>-0.59999999999990905</v>
      </c>
      <c r="G34" s="10">
        <f t="shared" si="0"/>
        <v>99.972146139919232</v>
      </c>
    </row>
    <row r="35" spans="1:7" s="2" customFormat="1" x14ac:dyDescent="0.3">
      <c r="A35" s="5" t="s">
        <v>39</v>
      </c>
      <c r="B35" s="6" t="s">
        <v>27</v>
      </c>
      <c r="C35" s="6"/>
      <c r="D35" s="7">
        <f>D36</f>
        <v>1744.1</v>
      </c>
      <c r="E35" s="7">
        <f t="shared" ref="E35" si="12">E36</f>
        <v>1743.9</v>
      </c>
      <c r="F35" s="7">
        <f>F36</f>
        <v>-0.1999999999998181</v>
      </c>
      <c r="G35" s="7">
        <f t="shared" si="0"/>
        <v>99.988532767616547</v>
      </c>
    </row>
    <row r="36" spans="1:7" x14ac:dyDescent="0.3">
      <c r="A36" s="8" t="s">
        <v>40</v>
      </c>
      <c r="B36" s="9" t="s">
        <v>27</v>
      </c>
      <c r="C36" s="9" t="s">
        <v>6</v>
      </c>
      <c r="D36" s="10">
        <v>1744.1</v>
      </c>
      <c r="E36" s="10">
        <v>1743.9</v>
      </c>
      <c r="F36" s="10">
        <f>E36-D36</f>
        <v>-0.1999999999998181</v>
      </c>
      <c r="G36" s="10">
        <f t="shared" si="0"/>
        <v>99.988532767616547</v>
      </c>
    </row>
    <row r="37" spans="1:7" s="2" customFormat="1" ht="42" x14ac:dyDescent="0.3">
      <c r="A37" s="5" t="s">
        <v>41</v>
      </c>
      <c r="B37" s="6" t="s">
        <v>21</v>
      </c>
      <c r="C37" s="6"/>
      <c r="D37" s="7">
        <f>SUM(D38:D39)</f>
        <v>217662.1</v>
      </c>
      <c r="E37" s="7">
        <f t="shared" ref="E37" si="13">SUM(E38:E39)</f>
        <v>212679.9</v>
      </c>
      <c r="F37" s="7">
        <f>SUM(F38:F39)</f>
        <v>-4982.2000000000116</v>
      </c>
      <c r="G37" s="7">
        <f t="shared" si="0"/>
        <v>97.711039266826887</v>
      </c>
    </row>
    <row r="38" spans="1:7" ht="42" x14ac:dyDescent="0.3">
      <c r="A38" s="8" t="s">
        <v>42</v>
      </c>
      <c r="B38" s="9" t="s">
        <v>21</v>
      </c>
      <c r="C38" s="9" t="s">
        <v>4</v>
      </c>
      <c r="D38" s="10">
        <v>46353.9</v>
      </c>
      <c r="E38" s="10">
        <v>46353.9</v>
      </c>
      <c r="F38" s="10">
        <f t="shared" si="1"/>
        <v>0</v>
      </c>
      <c r="G38" s="10">
        <f t="shared" si="0"/>
        <v>100</v>
      </c>
    </row>
    <row r="39" spans="1:7" ht="28.2" x14ac:dyDescent="0.3">
      <c r="A39" s="8" t="s">
        <v>43</v>
      </c>
      <c r="B39" s="9" t="s">
        <v>21</v>
      </c>
      <c r="C39" s="9" t="s">
        <v>8</v>
      </c>
      <c r="D39" s="10">
        <v>171308.2</v>
      </c>
      <c r="E39" s="10">
        <v>166326</v>
      </c>
      <c r="F39" s="10">
        <f t="shared" si="1"/>
        <v>-4982.2000000000116</v>
      </c>
      <c r="G39" s="10">
        <f t="shared" si="0"/>
        <v>97.09167453747105</v>
      </c>
    </row>
  </sheetData>
  <mergeCells count="7"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месяцев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2022-11-07T13:00:50Z</dcterms:modified>
</cp:coreProperties>
</file>