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990" yWindow="0" windowWidth="22260" windowHeight="12645"/>
  </bookViews>
  <sheets>
    <sheet name="Лист1" sheetId="1" r:id="rId1"/>
  </sheets>
  <definedNames>
    <definedName name="_xlnm.Print_Titles" localSheetId="0">Лист1!$3:$3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7" i="1" l="1"/>
  <c r="E57" i="1"/>
  <c r="C57" i="1"/>
  <c r="E64" i="1"/>
  <c r="D50" i="1"/>
  <c r="C50" i="1"/>
  <c r="D34" i="1"/>
  <c r="C34" i="1"/>
  <c r="E41" i="1"/>
  <c r="E35" i="1"/>
  <c r="E36" i="1"/>
  <c r="E65" i="1"/>
  <c r="E63" i="1"/>
  <c r="E62" i="1"/>
  <c r="E61" i="1"/>
  <c r="E60" i="1"/>
  <c r="E59" i="1"/>
  <c r="E58" i="1"/>
  <c r="E37" i="1"/>
  <c r="E38" i="1"/>
  <c r="E43" i="1" l="1"/>
  <c r="E42" i="1" s="1"/>
  <c r="C42" i="1"/>
  <c r="D42" i="1"/>
  <c r="E30" i="1"/>
  <c r="E29" i="1" s="1"/>
  <c r="C29" i="1"/>
  <c r="D29" i="1"/>
  <c r="E56" i="1"/>
  <c r="E55" i="1"/>
  <c r="D54" i="1"/>
  <c r="C54" i="1"/>
  <c r="E53" i="1"/>
  <c r="E52" i="1"/>
  <c r="E51" i="1"/>
  <c r="E49" i="1"/>
  <c r="E48" i="1"/>
  <c r="D47" i="1"/>
  <c r="C47" i="1"/>
  <c r="E46" i="1"/>
  <c r="E45" i="1"/>
  <c r="D44" i="1"/>
  <c r="C44" i="1"/>
  <c r="E40" i="1"/>
  <c r="E39" i="1"/>
  <c r="E34" i="1" s="1"/>
  <c r="E33" i="1"/>
  <c r="E32" i="1"/>
  <c r="D31" i="1"/>
  <c r="C31" i="1"/>
  <c r="E28" i="1"/>
  <c r="E27" i="1"/>
  <c r="D26" i="1"/>
  <c r="C26" i="1"/>
  <c r="E25" i="1"/>
  <c r="E24" i="1"/>
  <c r="D23" i="1"/>
  <c r="C23" i="1"/>
  <c r="E22" i="1"/>
  <c r="D21" i="1"/>
  <c r="C21" i="1"/>
  <c r="E20" i="1"/>
  <c r="D19" i="1"/>
  <c r="C19" i="1"/>
  <c r="E18" i="1"/>
  <c r="D17" i="1"/>
  <c r="C17" i="1"/>
  <c r="E16" i="1"/>
  <c r="D15" i="1"/>
  <c r="C15" i="1"/>
  <c r="E14" i="1"/>
  <c r="E13" i="1"/>
  <c r="E12" i="1"/>
  <c r="E11" i="1"/>
  <c r="D10" i="1"/>
  <c r="C10" i="1"/>
  <c r="E8" i="1"/>
  <c r="E7" i="1"/>
  <c r="E6" i="1"/>
  <c r="D5" i="1"/>
  <c r="C5" i="1"/>
  <c r="E50" i="1" l="1"/>
  <c r="C9" i="1"/>
  <c r="C4" i="1" s="1"/>
  <c r="D9" i="1"/>
  <c r="D4" i="1" s="1"/>
  <c r="E26" i="1"/>
  <c r="E54" i="1"/>
  <c r="E47" i="1"/>
  <c r="E44" i="1"/>
  <c r="E31" i="1"/>
  <c r="E23" i="1"/>
  <c r="E21" i="1"/>
  <c r="E19" i="1"/>
  <c r="E17" i="1"/>
  <c r="E15" i="1"/>
  <c r="E10" i="1"/>
  <c r="E5" i="1"/>
  <c r="E9" i="1" l="1"/>
  <c r="E4" i="1" s="1"/>
</calcChain>
</file>

<file path=xl/sharedStrings.xml><?xml version="1.0" encoding="utf-8"?>
<sst xmlns="http://schemas.openxmlformats.org/spreadsheetml/2006/main" count="130" uniqueCount="127">
  <si>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</si>
  <si>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</si>
  <si>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</si>
  <si>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</si>
  <si>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</si>
  <si>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</si>
  <si>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</si>
  <si>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</si>
  <si>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</si>
  <si>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</si>
  <si>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</si>
  <si>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</si>
  <si>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</si>
  <si>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</si>
  <si>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</si>
  <si>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</si>
  <si>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</si>
  <si>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</si>
  <si>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</si>
  <si>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Оценка недвижимости, признание прав и регулирование отношений по муниципальной собственности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</si>
  <si>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</si>
  <si>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Мероприятия по землеустройству и землепользованию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</si>
  <si>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</si>
  <si>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</si>
  <si>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</si>
  <si>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</si>
  <si>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</si>
  <si>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</si>
  <si>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</si>
  <si>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</si>
  <si>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</si>
  <si>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</si>
  <si>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Организация и проведение официальных мероприятий муниципального района "Заполярный район"</t>
  </si>
  <si>
    <t>31.5.00.81060</t>
  </si>
  <si>
    <t>31.6.00.00000</t>
  </si>
  <si>
    <t>32.0.00.00000</t>
  </si>
  <si>
    <t>Субсидии на организацию в границах поселения электро-, тепло-, газо- и водоснабжения населения, водоотведения в части подготовки объектов коммунальной инфраструктуры к осенне-зимнему периоду</t>
  </si>
  <si>
    <t>33.0.00.00000</t>
  </si>
  <si>
    <t>Муниципальная программа "Чистая вода"</t>
  </si>
  <si>
    <t>34.0.00.00000</t>
  </si>
  <si>
    <t>35.0.00.00000</t>
  </si>
  <si>
    <t>36.0.00.00000</t>
  </si>
  <si>
    <t>36.0.00.89260</t>
  </si>
  <si>
    <t>37.0.00.00000</t>
  </si>
  <si>
    <t>Первоначально утвержденные (установленные) решением о бюджете значения</t>
  </si>
  <si>
    <t>Отклонение ("-" неисполнено, "+" перевыполнение первоначального плана)</t>
  </si>
  <si>
    <t>Фактически исполнено</t>
  </si>
  <si>
    <t>тыс. руб.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</si>
  <si>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</si>
  <si>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</si>
  <si>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31.1.00.84050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</si>
  <si>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</si>
  <si>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Расходы по приобретению, содержанию, прочим мероприятиям, связанным с муниципальным имуществом</t>
  </si>
  <si>
    <t>Подпрограмма 6 "Возмещение части затрат органов местного самоуправления поселений Ненецкого автономного округа"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</si>
  <si>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</si>
  <si>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</si>
  <si>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</si>
  <si>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 xml:space="preserve"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</si>
  <si>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32.0.00.86010</t>
  </si>
  <si>
    <t xml:space="preserve"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</si>
  <si>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32.0.00.89230</t>
  </si>
  <si>
    <t>Муниципальная программа "Безопасность на территории муниципального района "Заполярный район" на 2019-2030 годы"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</si>
  <si>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</si>
  <si>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</si>
  <si>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Иные межбюджетные трансферты в рамках муниципальной программы "Безопасность на территории муниципального района "Заполярный район" на 2019-2030 годы"</t>
  </si>
  <si>
    <t>33.0.00.89240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</si>
  <si>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</si>
  <si>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</si>
  <si>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</si>
  <si>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</si>
  <si>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35.0.00.89250</t>
  </si>
  <si>
    <t xml:space="preserve">Муниципальная программа "Развитие коммунальной инфраструктуры муниципального района "Заполярный район" на 2020-2030 годы" 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</si>
  <si>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</si>
  <si>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</si>
  <si>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Иные межбюджетные трансферты в рамках муниципальной программы "Развитие коммунальной инфраструктуры муниципального района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</si>
  <si>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</si>
  <si>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38.0.00.00000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</si>
  <si>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</si>
  <si>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38.0.00.86060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</si>
  <si>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</si>
  <si>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</si>
  <si>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</si>
  <si>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</si>
  <si>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</si>
  <si>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39.0.00.86070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</si>
  <si>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</si>
  <si>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</si>
  <si>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</si>
  <si>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</si>
  <si>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40.0.00.79620</t>
  </si>
  <si>
    <t>Расходы районного бюджета на мероприятия, софинансируемые в рамках государственных программ в части подготовки объектов коммунальной инфраструктуры к осенне-зимнему периоду</t>
  </si>
  <si>
    <t>40.0.00.S9620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</si>
  <si>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</si>
  <si>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</si>
  <si>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</si>
  <si>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41.0.00.00000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</si>
  <si>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</si>
  <si>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</si>
  <si>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</si>
  <si>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41.0.00.89320</t>
  </si>
  <si>
    <t>Мероприятия в рамках муниципальной программы "Чистая вода"</t>
  </si>
  <si>
    <t>34.0.00.86020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</si>
  <si>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</si>
  <si>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Мероприятия в рамках муниципальной программы "Обеспечение населения централизованным теплоснабжением в МО "Муниципальный район "Заполярный район" на 2020-2030 годы "</t>
  </si>
  <si>
    <t>37.0.00.86050</t>
  </si>
  <si>
    <t>Сведения о фактически произведенных расходах на реализацию муниципальных программ в сравнении с первоначально утвержденными (установленными) решением о районном бюджете значениями за 2022 год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</si>
  <si>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</si>
  <si>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Расходы районного бюджета на мероприятия, софинансируемые в рамках государственных программ в части участия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</si>
  <si>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36.0.00.79850</t>
  </si>
  <si>
    <t>36.0.00.S9850</t>
  </si>
  <si>
    <t>Муниципальная программа "Управление муниципальным имуществом муниципального района "Заполярный район" на 2022-2030 годы"</t>
  </si>
  <si>
    <t>Проведение аудита муниципальных предприятий Заполярного района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</si>
  <si>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</si>
  <si>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42.0.00.00000</t>
  </si>
  <si>
    <t>42.0.00.81100</t>
  </si>
  <si>
    <t>42.0.00.81110</t>
  </si>
  <si>
    <t>42.0.00.81120</t>
  </si>
  <si>
    <t>42.0.00.81130</t>
  </si>
  <si>
    <t>42.0.00.81150</t>
  </si>
  <si>
    <t>42.0.00.83010</t>
  </si>
  <si>
    <t>42.0.00.89210</t>
  </si>
  <si>
    <t>36.0.00.79620</t>
  </si>
  <si>
    <t>36.0.00.S9620</t>
  </si>
  <si>
    <t>Государственная поддержка закупки контейнеров для раздельного накопления твердых коммунальных отходов</t>
  </si>
  <si>
    <t>36.0.G2.52690</t>
  </si>
  <si>
    <t>Проведение кадастровых работ по формированию земельных участков</t>
  </si>
  <si>
    <t>42.0.00.83020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</si>
</sst>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8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8" fillId="0" borderId="3">
      <alignment vertical="top" wrapText="1"/>
    </xf>
  </cellStyleXfs>
  <cellXfs count="54">
    <xf numFmtId="0" fontId="0" fillId="0" borderId="0" xfId="0"/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3" fontId="1" fillId="3" borderId="2" xfId="0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 applyProtection="1">
      <alignment horizontal="center"/>
      <protection locked="0"/>
    </xf>
    <xf numFmtId="49" fontId="2" fillId="0" borderId="1" xfId="2" applyNumberFormat="1" applyFont="1" applyFill="1" applyBorder="1" applyAlignment="1" applyProtection="1">
      <alignment horizontal="center" wrapText="1"/>
      <protection locked="0"/>
    </xf>
    <xf numFmtId="165" fontId="2" fillId="0" borderId="1" xfId="2" applyNumberFormat="1" applyFont="1" applyFill="1" applyBorder="1" applyAlignment="1" applyProtection="1">
      <alignment horizontal="right"/>
      <protection locked="0"/>
    </xf>
    <xf numFmtId="49" fontId="2" fillId="0" borderId="1" xfId="2" applyNumberFormat="1" applyFont="1" applyFill="1" applyBorder="1" applyAlignment="1">
      <alignment horizontal="center"/>
    </xf>
    <xf numFmtId="165" fontId="2" fillId="0" borderId="1" xfId="3" applyNumberFormat="1" applyFont="1" applyFill="1" applyBorder="1" applyAlignment="1" applyProtection="1">
      <protection locked="0"/>
    </xf>
    <xf numFmtId="49" fontId="1" fillId="0" borderId="1" xfId="2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>
      <alignment horizontal="center"/>
    </xf>
    <xf numFmtId="165" fontId="1" fillId="0" borderId="1" xfId="3" applyNumberFormat="1" applyFont="1" applyFill="1" applyBorder="1" applyAlignment="1"/>
    <xf numFmtId="0" fontId="1" fillId="0" borderId="1" xfId="2" applyFont="1" applyFill="1" applyBorder="1" applyAlignment="1">
      <alignment horizontal="center"/>
    </xf>
    <xf numFmtId="49" fontId="1" fillId="0" borderId="1" xfId="4" applyNumberFormat="1" applyFont="1" applyFill="1" applyBorder="1" applyAlignment="1" applyProtection="1">
      <alignment horizontal="left" wrapText="1"/>
      <protection locked="0"/>
    </xf>
    <xf numFmtId="0" fontId="2" fillId="0" borderId="1" xfId="2" applyNumberFormat="1" applyFont="1" applyFill="1" applyBorder="1" applyAlignment="1" applyProtection="1">
      <alignment horizontal="left" wrapText="1"/>
      <protection locked="0"/>
    </xf>
    <xf numFmtId="166" fontId="2" fillId="0" borderId="1" xfId="2" applyNumberFormat="1" applyFont="1" applyFill="1" applyBorder="1" applyAlignment="1"/>
    <xf numFmtId="0" fontId="1" fillId="0" borderId="1" xfId="4" applyNumberFormat="1" applyFont="1" applyFill="1" applyBorder="1" applyAlignment="1" applyProtection="1">
      <alignment horizontal="left" wrapText="1"/>
    </xf>
    <xf numFmtId="49" fontId="1" fillId="0" borderId="1" xfId="2" applyNumberFormat="1" applyFont="1" applyFill="1" applyBorder="1" applyAlignment="1" applyProtection="1">
      <alignment horizontal="center" wrapText="1"/>
      <protection locked="0"/>
    </xf>
    <xf numFmtId="166" fontId="1" fillId="0" borderId="1" xfId="2" applyNumberFormat="1" applyFont="1" applyFill="1" applyBorder="1" applyAlignment="1"/>
    <xf numFmtId="0" fontId="1" fillId="0" borderId="1" xfId="2" applyFont="1" applyFill="1" applyBorder="1" applyAlignment="1">
      <alignment wrapText="1"/>
    </xf>
    <xf numFmtId="0" fontId="1" fillId="0" borderId="1" xfId="2" applyNumberFormat="1" applyFont="1" applyFill="1" applyBorder="1" applyAlignment="1" applyProtection="1">
      <alignment horizontal="left" wrapText="1"/>
      <protection locked="0"/>
    </xf>
    <xf numFmtId="165" fontId="1" fillId="0" borderId="1" xfId="3" applyNumberFormat="1" applyFont="1" applyFill="1" applyBorder="1" applyAlignment="1" applyProtection="1">
      <alignment horizontal="right"/>
      <protection locked="0"/>
    </xf>
    <xf numFmtId="0" fontId="2" fillId="0" borderId="1" xfId="2" applyFont="1" applyFill="1" applyBorder="1" applyAlignment="1">
      <alignment vertical="center" wrapText="1"/>
    </xf>
    <xf numFmtId="165" fontId="2" fillId="0" borderId="1" xfId="3" applyNumberFormat="1" applyFont="1" applyFill="1" applyBorder="1" applyAlignment="1">
      <alignment horizontal="right"/>
    </xf>
    <xf numFmtId="165" fontId="1" fillId="0" borderId="1" xfId="3" applyNumberFormat="1" applyFont="1" applyFill="1" applyBorder="1" applyAlignment="1">
      <alignment horizontal="center"/>
    </xf>
    <xf numFmtId="165" fontId="1" fillId="0" borderId="1" xfId="3" applyNumberFormat="1" applyFont="1" applyFill="1" applyBorder="1" applyAlignment="1" applyProtection="1">
      <protection locked="0"/>
    </xf>
    <xf numFmtId="0" fontId="2" fillId="0" borderId="1" xfId="2" applyFont="1" applyFill="1" applyBorder="1" applyAlignment="1">
      <alignment wrapText="1"/>
    </xf>
    <xf numFmtId="0" fontId="1" fillId="0" borderId="1" xfId="2" applyFont="1" applyFill="1" applyBorder="1" applyAlignment="1">
      <alignment vertical="center" wrapText="1"/>
    </xf>
    <xf numFmtId="165" fontId="1" fillId="0" borderId="1" xfId="3" applyNumberFormat="1" applyFont="1" applyFill="1" applyBorder="1" applyAlignment="1">
      <alignment wrapText="1"/>
    </xf>
    <xf numFmtId="0" fontId="2" fillId="0" borderId="1" xfId="2" applyNumberFormat="1" applyFont="1" applyFill="1" applyBorder="1" applyAlignment="1" applyProtection="1">
      <alignment horizontal="left" vertical="center" wrapText="1"/>
      <protection locked="0"/>
    </xf>
    <xf numFmtId="165" fontId="2" fillId="0" borderId="1" xfId="3" applyNumberFormat="1" applyFont="1" applyFill="1" applyBorder="1" applyAlignment="1">
      <alignment wrapText="1"/>
    </xf>
    <xf numFmtId="0" fontId="1" fillId="0" borderId="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" xfId="2" applyFont="1" applyFill="1" applyBorder="1" applyAlignment="1" applyProtection="1">
      <alignment horizontal="left" vertical="center" wrapText="1"/>
      <protection locked="0"/>
    </xf>
    <xf numFmtId="14" fontId="1" fillId="0" borderId="1" xfId="2" quotePrefix="1" applyNumberFormat="1" applyFont="1" applyFill="1" applyBorder="1" applyAlignment="1">
      <alignment horizontal="center"/>
    </xf>
    <xf numFmtId="0" fontId="1" fillId="3" borderId="1" xfId="2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2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14" fontId="1" fillId="0" borderId="1" xfId="0" quotePrefix="1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168" fontId="7" fillId="0" borderId="1" xfId="0" applyNumberFormat="1" applyFont="1" applyBorder="1"/>
    <xf numFmtId="168" fontId="4" fillId="0" borderId="1" xfId="0" applyNumberFormat="1" applyFont="1" applyBorder="1"/>
    <xf numFmtId="168" fontId="1" fillId="0" borderId="1" xfId="3" applyNumberFormat="1" applyFont="1" applyFill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9" fillId="0" borderId="3" xfId="5" applyNumberFormat="1" applyFont="1" applyFill="1" applyProtection="1">
      <alignment vertical="top" wrapText="1"/>
    </xf>
  </cellXfs>
  <cellStyles count="6">
    <cellStyle name="xl37" xfId="5"/>
    <cellStyle name="Обычный" xfId="0" builtinId="0"/>
    <cellStyle name="Обычный 2" xfId="2"/>
    <cellStyle name="Обычный_Приложение № 3- расходы" xfId="4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tabSelected="1" zoomScaleNormal="100" workbookViewId="0">
      <selection activeCell="D57" sqref="D57"/>
    </sheetView>
  </sheetViews>
  <sheetFormatPr defaultColWidth="8.85546875" defaultRowHeight="15" x14ac:dyDescent="0.25"/>
  <cols>
    <col min="1" max="1" width="48.7109375" style="3" customWidth="1"/>
    <col min="2" max="2" width="15.140625" style="3" customWidth="1"/>
    <col min="3" max="5" width="15.85546875" style="3" customWidth="1"/>
    <col min="6" max="16384" width="8.85546875" style="3"/>
  </cols>
  <sheetData>
    <row r="1" spans="1:5" ht="30" customHeight="1" x14ac:dyDescent="0.25">
      <c r="A1" s="45" t="s">
        <v>105</v>
      </c>
      <c r="B1" s="45"/>
      <c r="C1" s="45"/>
      <c r="D1" s="45"/>
      <c r="E1" s="45"/>
    </row>
    <row r="2" spans="1:5" x14ac:dyDescent="0.25">
      <c r="A2" s="1"/>
      <c r="B2" s="1"/>
      <c r="C2" s="1"/>
      <c r="D2" s="1"/>
      <c r="E2" s="1" t="s">
        <v>47</v>
      </c>
    </row>
    <row r="3" spans="1:5" ht="90" x14ac:dyDescent="0.25">
      <c r="A3" s="2" t="s">
        <v>0</v>
      </c>
      <c r="B3" s="2" t="s">
        <v>1</v>
      </c>
      <c r="C3" s="2" t="s">
        <v>44</v>
      </c>
      <c r="D3" s="4" t="s">
        <v>46</v>
      </c>
      <c r="E3" s="5" t="s">
        <v>45</v>
      </c>
    </row>
    <row r="4" spans="1:5" x14ac:dyDescent="0.25">
      <c r="A4" s="6" t="s">
        <v>2</v>
      </c>
      <c r="B4" s="7"/>
      <c r="C4" s="9">
        <f>C5+C9+C23+C26+C31+C34+C44+C47+C50+C54+C29+C42+C57</f>
        <v>1458279.1000000003</v>
      </c>
      <c r="D4" s="9">
        <f>D5+D9+D23+D26+D31+D34+D44+D47+D50+D54+D29+D42+D57</f>
        <v>1330213.8999999999</v>
      </c>
      <c r="E4" s="9">
        <f>E5+E9+E23+E26+E31+E34+E44+E47+E50+E54+E29+E42+E57</f>
        <v>-128065.20000000003</v>
      </c>
    </row>
    <row r="5" spans="1:5" ht="43.5" x14ac:dyDescent="0.25">
      <c r="A5" s="6" t="s">
        <v>48</v>
      </c>
      <c r="B5" s="10" t="s">
        <v>3</v>
      </c>
      <c r="C5" s="11">
        <f>C6+C7+C8</f>
        <v>256596.5</v>
      </c>
      <c r="D5" s="11">
        <f>D6+D7+D8</f>
        <v>258255.6</v>
      </c>
      <c r="E5" s="11">
        <f t="shared" ref="E5:E65" si="0">D5-C5</f>
        <v>1659.1000000000058</v>
      </c>
    </row>
    <row r="6" spans="1:5" ht="30" x14ac:dyDescent="0.25">
      <c r="A6" s="12" t="s">
        <v>4</v>
      </c>
      <c r="B6" s="13" t="s">
        <v>5</v>
      </c>
      <c r="C6" s="14">
        <v>34556.499999999993</v>
      </c>
      <c r="D6" s="14">
        <v>35823.4</v>
      </c>
      <c r="E6" s="14">
        <f t="shared" si="0"/>
        <v>1266.9000000000087</v>
      </c>
    </row>
    <row r="7" spans="1:5" ht="30" x14ac:dyDescent="0.25">
      <c r="A7" s="12" t="s">
        <v>6</v>
      </c>
      <c r="B7" s="15" t="s">
        <v>7</v>
      </c>
      <c r="C7" s="14">
        <v>61805.5</v>
      </c>
      <c r="D7" s="14">
        <v>61805.5</v>
      </c>
      <c r="E7" s="14">
        <f t="shared" si="0"/>
        <v>0</v>
      </c>
    </row>
    <row r="8" spans="1:5" ht="45" x14ac:dyDescent="0.25">
      <c r="A8" s="16" t="s">
        <v>8</v>
      </c>
      <c r="B8" s="15" t="s">
        <v>9</v>
      </c>
      <c r="C8" s="14">
        <v>160234.5</v>
      </c>
      <c r="D8" s="14">
        <v>160626.70000000001</v>
      </c>
      <c r="E8" s="14">
        <f t="shared" si="0"/>
        <v>392.20000000001164</v>
      </c>
    </row>
    <row r="9" spans="1:5" ht="57.75" x14ac:dyDescent="0.25">
      <c r="A9" s="17" t="s">
        <v>49</v>
      </c>
      <c r="B9" s="10" t="s">
        <v>10</v>
      </c>
      <c r="C9" s="18">
        <f>C10+C15+C17+C19+C21</f>
        <v>305804.79999999999</v>
      </c>
      <c r="D9" s="18">
        <f>D10+D15+D17+D19+D21</f>
        <v>301804.19999999995</v>
      </c>
      <c r="E9" s="18">
        <f t="shared" si="0"/>
        <v>-4000.6000000000349</v>
      </c>
    </row>
    <row r="10" spans="1:5" ht="30" x14ac:dyDescent="0.25">
      <c r="A10" s="19" t="s">
        <v>11</v>
      </c>
      <c r="B10" s="20" t="s">
        <v>12</v>
      </c>
      <c r="C10" s="21">
        <f>C11+C12+C13+C14</f>
        <v>113359.79999999997</v>
      </c>
      <c r="D10" s="21">
        <f>D11+D12+D13+D14</f>
        <v>112067.2</v>
      </c>
      <c r="E10" s="21">
        <f t="shared" si="0"/>
        <v>-1292.5999999999767</v>
      </c>
    </row>
    <row r="11" spans="1:5" ht="30" x14ac:dyDescent="0.25">
      <c r="A11" s="19" t="s">
        <v>4</v>
      </c>
      <c r="B11" s="20" t="s">
        <v>13</v>
      </c>
      <c r="C11" s="21">
        <v>97013.099999999977</v>
      </c>
      <c r="D11" s="21">
        <v>96207.5</v>
      </c>
      <c r="E11" s="21">
        <f t="shared" si="0"/>
        <v>-805.59999999997672</v>
      </c>
    </row>
    <row r="12" spans="1:5" ht="60" x14ac:dyDescent="0.25">
      <c r="A12" s="12" t="s">
        <v>14</v>
      </c>
      <c r="B12" s="20" t="s">
        <v>15</v>
      </c>
      <c r="C12" s="21">
        <v>12211.4</v>
      </c>
      <c r="D12" s="21">
        <v>11729.3</v>
      </c>
      <c r="E12" s="21">
        <f t="shared" si="0"/>
        <v>-482.10000000000036</v>
      </c>
    </row>
    <row r="13" spans="1:5" ht="90" x14ac:dyDescent="0.25">
      <c r="A13" s="22" t="s">
        <v>16</v>
      </c>
      <c r="B13" s="20" t="s">
        <v>17</v>
      </c>
      <c r="C13" s="21">
        <v>3085.3</v>
      </c>
      <c r="D13" s="21">
        <v>3085.2</v>
      </c>
      <c r="E13" s="21">
        <f t="shared" si="0"/>
        <v>-0.1000000000003638</v>
      </c>
    </row>
    <row r="14" spans="1:5" ht="60" x14ac:dyDescent="0.25">
      <c r="A14" s="12" t="s">
        <v>18</v>
      </c>
      <c r="B14" s="20" t="s">
        <v>50</v>
      </c>
      <c r="C14" s="21">
        <v>1050</v>
      </c>
      <c r="D14" s="21">
        <v>1045.2</v>
      </c>
      <c r="E14" s="21">
        <f t="shared" si="0"/>
        <v>-4.7999999999999545</v>
      </c>
    </row>
    <row r="15" spans="1:5" ht="45" x14ac:dyDescent="0.25">
      <c r="A15" s="12" t="s">
        <v>22</v>
      </c>
      <c r="B15" s="20" t="s">
        <v>23</v>
      </c>
      <c r="C15" s="21">
        <f t="shared" ref="C15:D15" si="1">C16</f>
        <v>99557.900000000009</v>
      </c>
      <c r="D15" s="21">
        <f t="shared" si="1"/>
        <v>95325.6</v>
      </c>
      <c r="E15" s="21">
        <f t="shared" si="0"/>
        <v>-4232.3000000000029</v>
      </c>
    </row>
    <row r="16" spans="1:5" ht="30" x14ac:dyDescent="0.25">
      <c r="A16" s="22" t="s">
        <v>24</v>
      </c>
      <c r="B16" s="20" t="s">
        <v>25</v>
      </c>
      <c r="C16" s="21">
        <v>99557.900000000009</v>
      </c>
      <c r="D16" s="21">
        <v>95325.6</v>
      </c>
      <c r="E16" s="21">
        <f t="shared" si="0"/>
        <v>-4232.3000000000029</v>
      </c>
    </row>
    <row r="17" spans="1:5" ht="45" x14ac:dyDescent="0.25">
      <c r="A17" s="12" t="s">
        <v>26</v>
      </c>
      <c r="B17" s="20" t="s">
        <v>27</v>
      </c>
      <c r="C17" s="21">
        <f t="shared" ref="C17:D17" si="2">C18</f>
        <v>3293.6</v>
      </c>
      <c r="D17" s="21">
        <f t="shared" si="2"/>
        <v>2963.8</v>
      </c>
      <c r="E17" s="21">
        <f t="shared" si="0"/>
        <v>-329.79999999999973</v>
      </c>
    </row>
    <row r="18" spans="1:5" ht="30" x14ac:dyDescent="0.25">
      <c r="A18" s="12" t="s">
        <v>28</v>
      </c>
      <c r="B18" s="13" t="s">
        <v>29</v>
      </c>
      <c r="C18" s="24">
        <v>3293.6</v>
      </c>
      <c r="D18" s="24">
        <v>2963.8</v>
      </c>
      <c r="E18" s="24">
        <f t="shared" si="0"/>
        <v>-329.79999999999973</v>
      </c>
    </row>
    <row r="19" spans="1:5" ht="45" x14ac:dyDescent="0.25">
      <c r="A19" s="22" t="s">
        <v>30</v>
      </c>
      <c r="B19" s="13" t="s">
        <v>31</v>
      </c>
      <c r="C19" s="21">
        <f t="shared" ref="C19:D19" si="3">C20</f>
        <v>831</v>
      </c>
      <c r="D19" s="21">
        <f t="shared" si="3"/>
        <v>790.7</v>
      </c>
      <c r="E19" s="21">
        <f t="shared" si="0"/>
        <v>-40.299999999999955</v>
      </c>
    </row>
    <row r="20" spans="1:5" ht="45" x14ac:dyDescent="0.25">
      <c r="A20" s="12" t="s">
        <v>32</v>
      </c>
      <c r="B20" s="13" t="s">
        <v>33</v>
      </c>
      <c r="C20" s="24">
        <v>831</v>
      </c>
      <c r="D20" s="24">
        <v>790.7</v>
      </c>
      <c r="E20" s="24">
        <f t="shared" si="0"/>
        <v>-40.299999999999955</v>
      </c>
    </row>
    <row r="21" spans="1:5" ht="45" x14ac:dyDescent="0.25">
      <c r="A21" s="12" t="s">
        <v>53</v>
      </c>
      <c r="B21" s="20" t="s">
        <v>34</v>
      </c>
      <c r="C21" s="14">
        <f t="shared" ref="C21:D21" si="4">C22</f>
        <v>88762.5</v>
      </c>
      <c r="D21" s="14">
        <f t="shared" si="4"/>
        <v>90656.9</v>
      </c>
      <c r="E21" s="14">
        <f t="shared" si="0"/>
        <v>1894.3999999999942</v>
      </c>
    </row>
    <row r="22" spans="1:5" ht="60" x14ac:dyDescent="0.25">
      <c r="A22" s="16" t="s">
        <v>54</v>
      </c>
      <c r="B22" s="20" t="s">
        <v>55</v>
      </c>
      <c r="C22" s="14">
        <v>88762.5</v>
      </c>
      <c r="D22" s="14">
        <v>90656.9</v>
      </c>
      <c r="E22" s="14">
        <f t="shared" si="0"/>
        <v>1894.3999999999942</v>
      </c>
    </row>
    <row r="23" spans="1:5" ht="71.25" x14ac:dyDescent="0.25">
      <c r="A23" s="25" t="s">
        <v>56</v>
      </c>
      <c r="B23" s="8" t="s">
        <v>35</v>
      </c>
      <c r="C23" s="26">
        <f>C24+C25</f>
        <v>264837.7</v>
      </c>
      <c r="D23" s="26">
        <f>D24+D25</f>
        <v>256309.19999999998</v>
      </c>
      <c r="E23" s="26">
        <f t="shared" si="0"/>
        <v>-8528.5000000000291</v>
      </c>
    </row>
    <row r="24" spans="1:5" ht="75" x14ac:dyDescent="0.25">
      <c r="A24" s="23" t="s">
        <v>57</v>
      </c>
      <c r="B24" s="13" t="s">
        <v>58</v>
      </c>
      <c r="C24" s="27">
        <v>80596.3</v>
      </c>
      <c r="D24" s="27">
        <v>68126.399999999994</v>
      </c>
      <c r="E24" s="27">
        <f t="shared" si="0"/>
        <v>-12469.900000000009</v>
      </c>
    </row>
    <row r="25" spans="1:5" ht="75" x14ac:dyDescent="0.25">
      <c r="A25" s="23" t="s">
        <v>59</v>
      </c>
      <c r="B25" s="13" t="s">
        <v>60</v>
      </c>
      <c r="C25" s="27">
        <v>184241.4</v>
      </c>
      <c r="D25" s="27">
        <v>188182.8</v>
      </c>
      <c r="E25" s="27">
        <f t="shared" si="0"/>
        <v>3941.3999999999942</v>
      </c>
    </row>
    <row r="26" spans="1:5" ht="43.5" x14ac:dyDescent="0.25">
      <c r="A26" s="29" t="s">
        <v>61</v>
      </c>
      <c r="B26" s="10" t="s">
        <v>37</v>
      </c>
      <c r="C26" s="11">
        <f>C27+C28</f>
        <v>36535.199999999997</v>
      </c>
      <c r="D26" s="11">
        <f>D27+D28</f>
        <v>31345.200000000001</v>
      </c>
      <c r="E26" s="11">
        <f t="shared" si="0"/>
        <v>-5189.9999999999964</v>
      </c>
    </row>
    <row r="27" spans="1:5" ht="45" x14ac:dyDescent="0.25">
      <c r="A27" s="30" t="s">
        <v>62</v>
      </c>
      <c r="B27" s="13" t="s">
        <v>63</v>
      </c>
      <c r="C27" s="31">
        <v>13535.5</v>
      </c>
      <c r="D27" s="31">
        <v>9816.7999999999993</v>
      </c>
      <c r="E27" s="31">
        <f t="shared" si="0"/>
        <v>-3718.7000000000007</v>
      </c>
    </row>
    <row r="28" spans="1:5" ht="60" x14ac:dyDescent="0.25">
      <c r="A28" s="22" t="s">
        <v>64</v>
      </c>
      <c r="B28" s="20" t="s">
        <v>65</v>
      </c>
      <c r="C28" s="31">
        <v>22999.7</v>
      </c>
      <c r="D28" s="31">
        <v>21528.400000000001</v>
      </c>
      <c r="E28" s="31">
        <f t="shared" si="0"/>
        <v>-1471.2999999999993</v>
      </c>
    </row>
    <row r="29" spans="1:5" x14ac:dyDescent="0.25">
      <c r="A29" s="38" t="s">
        <v>38</v>
      </c>
      <c r="B29" s="39" t="s">
        <v>39</v>
      </c>
      <c r="C29" s="33">
        <f t="shared" ref="C29:E29" si="5">C30</f>
        <v>2799</v>
      </c>
      <c r="D29" s="33">
        <f t="shared" si="5"/>
        <v>2799</v>
      </c>
      <c r="E29" s="33">
        <f t="shared" si="5"/>
        <v>0</v>
      </c>
    </row>
    <row r="30" spans="1:5" ht="30" x14ac:dyDescent="0.25">
      <c r="A30" s="40" t="s">
        <v>100</v>
      </c>
      <c r="B30" s="41" t="s">
        <v>101</v>
      </c>
      <c r="C30" s="31">
        <v>2799</v>
      </c>
      <c r="D30" s="31">
        <v>2799</v>
      </c>
      <c r="E30" s="31">
        <f t="shared" si="0"/>
        <v>0</v>
      </c>
    </row>
    <row r="31" spans="1:5" ht="71.25" x14ac:dyDescent="0.25">
      <c r="A31" s="32" t="s">
        <v>66</v>
      </c>
      <c r="B31" s="8" t="s">
        <v>40</v>
      </c>
      <c r="C31" s="33">
        <f>C32+C33</f>
        <v>133215.4</v>
      </c>
      <c r="D31" s="33">
        <f>D32+D33</f>
        <v>111928.2</v>
      </c>
      <c r="E31" s="33">
        <f t="shared" si="0"/>
        <v>-21287.199999999997</v>
      </c>
    </row>
    <row r="32" spans="1:5" ht="75" x14ac:dyDescent="0.25">
      <c r="A32" s="34" t="s">
        <v>67</v>
      </c>
      <c r="B32" s="20" t="s">
        <v>68</v>
      </c>
      <c r="C32" s="31">
        <v>28022</v>
      </c>
      <c r="D32" s="31">
        <v>4561.3</v>
      </c>
      <c r="E32" s="31">
        <f t="shared" si="0"/>
        <v>-23460.7</v>
      </c>
    </row>
    <row r="33" spans="1:5" ht="90" x14ac:dyDescent="0.25">
      <c r="A33" s="34" t="s">
        <v>69</v>
      </c>
      <c r="B33" s="20" t="s">
        <v>70</v>
      </c>
      <c r="C33" s="31">
        <v>105193.4</v>
      </c>
      <c r="D33" s="31">
        <v>107366.9</v>
      </c>
      <c r="E33" s="31">
        <f t="shared" si="0"/>
        <v>2173.5</v>
      </c>
    </row>
    <row r="34" spans="1:5" ht="57" x14ac:dyDescent="0.25">
      <c r="A34" s="32" t="s">
        <v>71</v>
      </c>
      <c r="B34" s="10" t="s">
        <v>41</v>
      </c>
      <c r="C34" s="11">
        <f>C39+C40+C37+C38+C35+C36+C41</f>
        <v>194150.5</v>
      </c>
      <c r="D34" s="11">
        <f t="shared" ref="D34:E34" si="6">D39+D40+D37+D38+D35+D36+D41</f>
        <v>161011.1</v>
      </c>
      <c r="E34" s="11">
        <f t="shared" si="6"/>
        <v>-33139.399999999987</v>
      </c>
    </row>
    <row r="35" spans="1:5" ht="75" x14ac:dyDescent="0.25">
      <c r="A35" s="40" t="s">
        <v>36</v>
      </c>
      <c r="B35" s="41" t="s">
        <v>121</v>
      </c>
      <c r="C35" s="11">
        <v>0</v>
      </c>
      <c r="D35" s="28">
        <v>766.9</v>
      </c>
      <c r="E35" s="28">
        <f t="shared" si="0"/>
        <v>766.9</v>
      </c>
    </row>
    <row r="36" spans="1:5" ht="75" x14ac:dyDescent="0.25">
      <c r="A36" s="40" t="s">
        <v>90</v>
      </c>
      <c r="B36" s="41" t="s">
        <v>122</v>
      </c>
      <c r="C36" s="11">
        <v>0</v>
      </c>
      <c r="D36" s="28">
        <v>40.4</v>
      </c>
      <c r="E36" s="28">
        <f t="shared" si="0"/>
        <v>40.4</v>
      </c>
    </row>
    <row r="37" spans="1:5" ht="105" x14ac:dyDescent="0.25">
      <c r="A37" s="34" t="s">
        <v>106</v>
      </c>
      <c r="B37" s="13" t="s">
        <v>108</v>
      </c>
      <c r="C37" s="28">
        <v>79430.399999999994</v>
      </c>
      <c r="D37" s="28">
        <v>50941.599999999999</v>
      </c>
      <c r="E37" s="28">
        <f t="shared" si="0"/>
        <v>-28488.799999999996</v>
      </c>
    </row>
    <row r="38" spans="1:5" ht="105" x14ac:dyDescent="0.25">
      <c r="A38" s="34" t="s">
        <v>107</v>
      </c>
      <c r="B38" s="13" t="s">
        <v>109</v>
      </c>
      <c r="C38" s="28">
        <v>4180.7</v>
      </c>
      <c r="D38" s="28">
        <v>3452.5</v>
      </c>
      <c r="E38" s="28">
        <f t="shared" si="0"/>
        <v>-728.19999999999982</v>
      </c>
    </row>
    <row r="39" spans="1:5" ht="60" x14ac:dyDescent="0.25">
      <c r="A39" s="34" t="s">
        <v>72</v>
      </c>
      <c r="B39" s="20" t="s">
        <v>73</v>
      </c>
      <c r="C39" s="28">
        <v>74896.5</v>
      </c>
      <c r="D39" s="28">
        <v>80817.600000000006</v>
      </c>
      <c r="E39" s="28">
        <f t="shared" si="0"/>
        <v>5921.1000000000058</v>
      </c>
    </row>
    <row r="40" spans="1:5" ht="60" x14ac:dyDescent="0.25">
      <c r="A40" s="34" t="s">
        <v>74</v>
      </c>
      <c r="B40" s="13" t="s">
        <v>42</v>
      </c>
      <c r="C40" s="28">
        <v>35642.9</v>
      </c>
      <c r="D40" s="28">
        <v>24218.9</v>
      </c>
      <c r="E40" s="28">
        <f t="shared" si="0"/>
        <v>-11424</v>
      </c>
    </row>
    <row r="41" spans="1:5" ht="45" x14ac:dyDescent="0.25">
      <c r="A41" s="43" t="s">
        <v>123</v>
      </c>
      <c r="B41" s="41" t="s">
        <v>124</v>
      </c>
      <c r="C41" s="28">
        <v>0</v>
      </c>
      <c r="D41" s="28">
        <v>773.2</v>
      </c>
      <c r="E41" s="28">
        <f t="shared" si="0"/>
        <v>773.2</v>
      </c>
    </row>
    <row r="42" spans="1:5" ht="72" x14ac:dyDescent="0.25">
      <c r="A42" s="42" t="s">
        <v>102</v>
      </c>
      <c r="B42" s="39" t="s">
        <v>43</v>
      </c>
      <c r="C42" s="11">
        <f t="shared" ref="C42:E42" si="7">C43</f>
        <v>13370</v>
      </c>
      <c r="D42" s="11">
        <f t="shared" si="7"/>
        <v>0</v>
      </c>
      <c r="E42" s="11">
        <f t="shared" si="7"/>
        <v>-13370</v>
      </c>
    </row>
    <row r="43" spans="1:5" ht="60" x14ac:dyDescent="0.25">
      <c r="A43" s="43" t="s">
        <v>103</v>
      </c>
      <c r="B43" s="44" t="s">
        <v>104</v>
      </c>
      <c r="C43" s="28">
        <v>13370</v>
      </c>
      <c r="D43" s="28">
        <v>0</v>
      </c>
      <c r="E43" s="28">
        <f t="shared" si="0"/>
        <v>-13370</v>
      </c>
    </row>
    <row r="44" spans="1:5" ht="57" x14ac:dyDescent="0.25">
      <c r="A44" s="32" t="s">
        <v>75</v>
      </c>
      <c r="B44" s="8" t="s">
        <v>76</v>
      </c>
      <c r="C44" s="33">
        <f>C45+C46</f>
        <v>29044.799999999999</v>
      </c>
      <c r="D44" s="33">
        <f>D45+D46</f>
        <v>32219.7</v>
      </c>
      <c r="E44" s="33">
        <f t="shared" si="0"/>
        <v>3174.9000000000015</v>
      </c>
    </row>
    <row r="45" spans="1:5" ht="60" x14ac:dyDescent="0.25">
      <c r="A45" s="35" t="s">
        <v>77</v>
      </c>
      <c r="B45" s="36" t="s">
        <v>78</v>
      </c>
      <c r="C45" s="31">
        <v>27113.7</v>
      </c>
      <c r="D45" s="31">
        <v>30895.3</v>
      </c>
      <c r="E45" s="31">
        <f t="shared" si="0"/>
        <v>3781.5999999999985</v>
      </c>
    </row>
    <row r="46" spans="1:5" ht="60" x14ac:dyDescent="0.25">
      <c r="A46" s="34" t="s">
        <v>79</v>
      </c>
      <c r="B46" s="36" t="s">
        <v>80</v>
      </c>
      <c r="C46" s="31">
        <v>1931.1</v>
      </c>
      <c r="D46" s="31">
        <v>1324.4</v>
      </c>
      <c r="E46" s="31">
        <f t="shared" si="0"/>
        <v>-606.69999999999982</v>
      </c>
    </row>
    <row r="47" spans="1:5" ht="57" x14ac:dyDescent="0.25">
      <c r="A47" s="32" t="s">
        <v>81</v>
      </c>
      <c r="B47" s="8" t="s">
        <v>82</v>
      </c>
      <c r="C47" s="33">
        <f>C48+C49</f>
        <v>71497.600000000006</v>
      </c>
      <c r="D47" s="33">
        <f>D48+D49</f>
        <v>68184.100000000006</v>
      </c>
      <c r="E47" s="33">
        <f t="shared" si="0"/>
        <v>-3313.5</v>
      </c>
    </row>
    <row r="48" spans="1:5" ht="60" x14ac:dyDescent="0.25">
      <c r="A48" s="34" t="s">
        <v>83</v>
      </c>
      <c r="B48" s="36" t="s">
        <v>84</v>
      </c>
      <c r="C48" s="31">
        <v>33482.9</v>
      </c>
      <c r="D48" s="31">
        <v>28823.599999999999</v>
      </c>
      <c r="E48" s="31">
        <f t="shared" si="0"/>
        <v>-4659.3000000000029</v>
      </c>
    </row>
    <row r="49" spans="1:5" ht="60" x14ac:dyDescent="0.25">
      <c r="A49" s="34" t="s">
        <v>85</v>
      </c>
      <c r="B49" s="36" t="s">
        <v>86</v>
      </c>
      <c r="C49" s="31">
        <v>38014.699999999997</v>
      </c>
      <c r="D49" s="31">
        <v>39360.5</v>
      </c>
      <c r="E49" s="31">
        <f t="shared" si="0"/>
        <v>1345.8000000000029</v>
      </c>
    </row>
    <row r="50" spans="1:5" ht="42.75" x14ac:dyDescent="0.25">
      <c r="A50" s="32" t="s">
        <v>87</v>
      </c>
      <c r="B50" s="8" t="s">
        <v>88</v>
      </c>
      <c r="C50" s="33">
        <f>C53+C51+C52</f>
        <v>72869.900000000009</v>
      </c>
      <c r="D50" s="33">
        <f t="shared" ref="D50:E50" si="8">D53+D51+D52</f>
        <v>49569.5</v>
      </c>
      <c r="E50" s="33">
        <f t="shared" si="8"/>
        <v>-23300.400000000001</v>
      </c>
    </row>
    <row r="51" spans="1:5" ht="75" x14ac:dyDescent="0.25">
      <c r="A51" s="37" t="s">
        <v>36</v>
      </c>
      <c r="B51" s="36" t="s">
        <v>89</v>
      </c>
      <c r="C51" s="31">
        <v>30157.599999999999</v>
      </c>
      <c r="D51" s="31">
        <v>29390.6</v>
      </c>
      <c r="E51" s="31">
        <f t="shared" si="0"/>
        <v>-767</v>
      </c>
    </row>
    <row r="52" spans="1:5" ht="75" x14ac:dyDescent="0.25">
      <c r="A52" s="37" t="s">
        <v>90</v>
      </c>
      <c r="B52" s="15" t="s">
        <v>91</v>
      </c>
      <c r="C52" s="31">
        <v>1587.3</v>
      </c>
      <c r="D52" s="31">
        <v>1546.8</v>
      </c>
      <c r="E52" s="31">
        <f t="shared" si="0"/>
        <v>-40.5</v>
      </c>
    </row>
    <row r="53" spans="1:5" ht="45" x14ac:dyDescent="0.25">
      <c r="A53" s="34" t="s">
        <v>92</v>
      </c>
      <c r="B53" s="36" t="s">
        <v>93</v>
      </c>
      <c r="C53" s="31">
        <v>41125</v>
      </c>
      <c r="D53" s="31">
        <v>18632.099999999999</v>
      </c>
      <c r="E53" s="31">
        <f t="shared" si="0"/>
        <v>-22492.9</v>
      </c>
    </row>
    <row r="54" spans="1:5" ht="57" x14ac:dyDescent="0.25">
      <c r="A54" s="32" t="s">
        <v>94</v>
      </c>
      <c r="B54" s="8" t="s">
        <v>95</v>
      </c>
      <c r="C54" s="33">
        <f>C55+C56</f>
        <v>65406.1</v>
      </c>
      <c r="D54" s="33">
        <f>D55+D56</f>
        <v>28721.3</v>
      </c>
      <c r="E54" s="33">
        <f t="shared" si="0"/>
        <v>-36684.800000000003</v>
      </c>
    </row>
    <row r="55" spans="1:5" ht="60" x14ac:dyDescent="0.25">
      <c r="A55" s="34" t="s">
        <v>96</v>
      </c>
      <c r="B55" s="36" t="s">
        <v>97</v>
      </c>
      <c r="C55" s="31">
        <v>7105.9</v>
      </c>
      <c r="D55" s="31">
        <v>5893.7</v>
      </c>
      <c r="E55" s="31">
        <f t="shared" si="0"/>
        <v>-1212.1999999999998</v>
      </c>
    </row>
    <row r="56" spans="1:5" ht="60" x14ac:dyDescent="0.25">
      <c r="A56" s="34" t="s">
        <v>98</v>
      </c>
      <c r="B56" s="36" t="s">
        <v>99</v>
      </c>
      <c r="C56" s="31">
        <v>58300.2</v>
      </c>
      <c r="D56" s="31">
        <v>22827.599999999999</v>
      </c>
      <c r="E56" s="31">
        <f t="shared" si="0"/>
        <v>-35472.6</v>
      </c>
    </row>
    <row r="57" spans="1:5" ht="57.75" x14ac:dyDescent="0.25">
      <c r="A57" s="46" t="s">
        <v>110</v>
      </c>
      <c r="B57" s="51" t="s">
        <v>113</v>
      </c>
      <c r="C57" s="48">
        <f>C58+C59+C60+C61+C62+C63+C65+C64</f>
        <v>12151.599999999999</v>
      </c>
      <c r="D57" s="48">
        <f t="shared" ref="D57:E57" si="9">D58+D59+D60+D61+D62+D63+D65+D64</f>
        <v>28066.799999999999</v>
      </c>
      <c r="E57" s="48">
        <f t="shared" si="9"/>
        <v>15915.2</v>
      </c>
    </row>
    <row r="58" spans="1:5" ht="105" x14ac:dyDescent="0.25">
      <c r="A58" s="47" t="s">
        <v>51</v>
      </c>
      <c r="B58" s="52" t="s">
        <v>114</v>
      </c>
      <c r="C58" s="49">
        <v>0</v>
      </c>
      <c r="D58" s="49">
        <v>5009.6000000000004</v>
      </c>
      <c r="E58" s="50">
        <f t="shared" si="0"/>
        <v>5009.6000000000004</v>
      </c>
    </row>
    <row r="59" spans="1:5" ht="45" x14ac:dyDescent="0.25">
      <c r="A59" s="47" t="s">
        <v>19</v>
      </c>
      <c r="B59" s="52" t="s">
        <v>115</v>
      </c>
      <c r="C59" s="49">
        <v>270</v>
      </c>
      <c r="D59" s="49">
        <v>86.5</v>
      </c>
      <c r="E59" s="50">
        <f t="shared" si="0"/>
        <v>-183.5</v>
      </c>
    </row>
    <row r="60" spans="1:5" ht="60" x14ac:dyDescent="0.25">
      <c r="A60" s="47" t="s">
        <v>20</v>
      </c>
      <c r="B60" s="52" t="s">
        <v>116</v>
      </c>
      <c r="C60" s="49">
        <v>54.1</v>
      </c>
      <c r="D60" s="49">
        <v>54</v>
      </c>
      <c r="E60" s="50">
        <f t="shared" si="0"/>
        <v>-0.10000000000000142</v>
      </c>
    </row>
    <row r="61" spans="1:5" ht="45" x14ac:dyDescent="0.25">
      <c r="A61" s="47" t="s">
        <v>52</v>
      </c>
      <c r="B61" s="52" t="s">
        <v>117</v>
      </c>
      <c r="C61" s="49">
        <v>7143.9</v>
      </c>
      <c r="D61" s="49">
        <v>8590.2999999999993</v>
      </c>
      <c r="E61" s="50">
        <f t="shared" si="0"/>
        <v>1446.3999999999996</v>
      </c>
    </row>
    <row r="62" spans="1:5" ht="30" x14ac:dyDescent="0.25">
      <c r="A62" s="47" t="s">
        <v>111</v>
      </c>
      <c r="B62" s="52" t="s">
        <v>118</v>
      </c>
      <c r="C62" s="49">
        <v>1350.8</v>
      </c>
      <c r="D62" s="49">
        <v>193.3</v>
      </c>
      <c r="E62" s="50">
        <f t="shared" si="0"/>
        <v>-1157.5</v>
      </c>
    </row>
    <row r="63" spans="1:5" ht="30" x14ac:dyDescent="0.25">
      <c r="A63" s="47" t="s">
        <v>21</v>
      </c>
      <c r="B63" s="52" t="s">
        <v>119</v>
      </c>
      <c r="C63" s="49">
        <v>100</v>
      </c>
      <c r="D63" s="49">
        <v>125</v>
      </c>
      <c r="E63" s="50">
        <f t="shared" si="0"/>
        <v>25</v>
      </c>
    </row>
    <row r="64" spans="1:5" ht="30" x14ac:dyDescent="0.25">
      <c r="A64" s="53" t="s">
        <v>125</v>
      </c>
      <c r="B64" s="41" t="s">
        <v>126</v>
      </c>
      <c r="C64" s="49">
        <v>0</v>
      </c>
      <c r="D64" s="49">
        <v>50</v>
      </c>
      <c r="E64" s="50">
        <f t="shared" si="0"/>
        <v>50</v>
      </c>
    </row>
    <row r="65" spans="1:5" ht="60" x14ac:dyDescent="0.25">
      <c r="A65" s="47" t="s">
        <v>112</v>
      </c>
      <c r="B65" s="52" t="s">
        <v>120</v>
      </c>
      <c r="C65" s="49">
        <v>3232.7999999999997</v>
      </c>
      <c r="D65" s="49">
        <v>13958.1</v>
      </c>
      <c r="E65" s="50">
        <f t="shared" si="0"/>
        <v>10725.300000000001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2023-03-01T07:25:11Z</dcterms:modified>
</cp:coreProperties>
</file>