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228" windowWidth="14808" windowHeight="7896"/>
  </bookViews>
  <sheets>
    <sheet name="Лист1" sheetId="2" r:id="rId1"/>
  </sheets>
  <definedNames>
    <definedName name="_xlnm.Print_Titles" localSheetId="0">Лист1!$3:$3</definedName>
    <definedName name="_xlnm.Print_Area" localSheetId="0">Лист1!$A$1:$F$96</definedName>
  </definedNames>
  <calcPr calcId="162913"/>
</workbook>
</file>

<file path=xl/calcChain.xml><?xml version="1.0" encoding="utf-8"?>
<calcChain xmlns="http://schemas.openxmlformats.org/spreadsheetml/2006/main">
  <c r="D88" i="2" l="1"/>
  <c r="C88" i="2"/>
  <c r="E90" i="2"/>
  <c r="E45" i="2"/>
  <c r="E36" i="2"/>
  <c r="C79" i="2" l="1"/>
  <c r="E80" i="2"/>
  <c r="E60" i="2"/>
  <c r="E57" i="2"/>
  <c r="D47" i="2"/>
  <c r="C47" i="2"/>
  <c r="E51" i="2"/>
  <c r="E48" i="2"/>
  <c r="D81" i="2" l="1"/>
  <c r="D79" i="2" s="1"/>
  <c r="C81" i="2"/>
  <c r="E83" i="2"/>
  <c r="E87" i="2" l="1"/>
  <c r="C32" i="2"/>
  <c r="D16" i="2"/>
  <c r="C16" i="2"/>
  <c r="D11" i="2"/>
  <c r="C11" i="2"/>
  <c r="D6" i="2"/>
  <c r="C6" i="2"/>
  <c r="D92" i="2"/>
  <c r="C92" i="2"/>
  <c r="E71" i="2" l="1"/>
  <c r="E63" i="2"/>
  <c r="E54" i="2"/>
  <c r="D22" i="2"/>
  <c r="C22" i="2"/>
  <c r="E30" i="2"/>
  <c r="E10" i="2"/>
  <c r="E28" i="2" l="1"/>
  <c r="E96" i="2" l="1"/>
  <c r="E95" i="2" s="1"/>
  <c r="E94" i="2" s="1"/>
  <c r="D95" i="2"/>
  <c r="D94" i="2" s="1"/>
  <c r="C95" i="2"/>
  <c r="C94" i="2" s="1"/>
  <c r="E93" i="2"/>
  <c r="D91" i="2"/>
  <c r="E89" i="2"/>
  <c r="E88" i="2" s="1"/>
  <c r="E86" i="2"/>
  <c r="E85" i="2" s="1"/>
  <c r="E84" i="2" s="1"/>
  <c r="D85" i="2"/>
  <c r="D84" i="2" s="1"/>
  <c r="C85" i="2"/>
  <c r="C84" i="2" s="1"/>
  <c r="E82" i="2"/>
  <c r="E76" i="2"/>
  <c r="E75" i="2"/>
  <c r="E74" i="2"/>
  <c r="E73" i="2"/>
  <c r="E72" i="2"/>
  <c r="E70" i="2"/>
  <c r="E69" i="2"/>
  <c r="E68" i="2"/>
  <c r="E67" i="2"/>
  <c r="E66" i="2"/>
  <c r="E65" i="2"/>
  <c r="E64" i="2"/>
  <c r="E62" i="2"/>
  <c r="E61" i="2"/>
  <c r="E59" i="2"/>
  <c r="E58" i="2"/>
  <c r="E56" i="2"/>
  <c r="E55" i="2"/>
  <c r="E53" i="2"/>
  <c r="D52" i="2"/>
  <c r="C52" i="2"/>
  <c r="E50" i="2"/>
  <c r="E49" i="2"/>
  <c r="E46" i="2"/>
  <c r="E44" i="2"/>
  <c r="E43" i="2"/>
  <c r="E42" i="2"/>
  <c r="D41" i="2"/>
  <c r="C41" i="2"/>
  <c r="E40" i="2"/>
  <c r="E39" i="2" s="1"/>
  <c r="D39" i="2"/>
  <c r="C39" i="2"/>
  <c r="E37" i="2"/>
  <c r="E35" i="2"/>
  <c r="E34" i="2"/>
  <c r="E33" i="2"/>
  <c r="D32" i="2"/>
  <c r="D31" i="2" s="1"/>
  <c r="E29" i="2"/>
  <c r="E27" i="2"/>
  <c r="E26" i="2"/>
  <c r="E25" i="2"/>
  <c r="E24" i="2"/>
  <c r="E23" i="2"/>
  <c r="E21" i="2"/>
  <c r="D20" i="2"/>
  <c r="C20" i="2"/>
  <c r="E19" i="2"/>
  <c r="E18" i="2"/>
  <c r="E17" i="2"/>
  <c r="E15" i="2"/>
  <c r="E14" i="2"/>
  <c r="E13" i="2"/>
  <c r="E12" i="2"/>
  <c r="E9" i="2"/>
  <c r="E8" i="2"/>
  <c r="E7" i="2"/>
  <c r="E47" i="2" l="1"/>
  <c r="E81" i="2"/>
  <c r="E79" i="2" s="1"/>
  <c r="E11" i="2"/>
  <c r="E16" i="2"/>
  <c r="E92" i="2"/>
  <c r="E91" i="2" s="1"/>
  <c r="C78" i="2"/>
  <c r="E6" i="2"/>
  <c r="E22" i="2"/>
  <c r="D78" i="2"/>
  <c r="D77" i="2" s="1"/>
  <c r="D38" i="2"/>
  <c r="D5" i="2" s="1"/>
  <c r="E41" i="2"/>
  <c r="E38" i="2" s="1"/>
  <c r="E52" i="2"/>
  <c r="E32" i="2"/>
  <c r="E31" i="2" s="1"/>
  <c r="E20" i="2"/>
  <c r="C38" i="2"/>
  <c r="C31" i="2"/>
  <c r="C5" i="2" s="1"/>
  <c r="C91" i="2"/>
  <c r="E5" i="2" l="1"/>
  <c r="E78" i="2"/>
  <c r="E77" i="2" s="1"/>
  <c r="D4" i="2"/>
  <c r="C77" i="2"/>
  <c r="E4" i="2" l="1"/>
  <c r="C4" i="2"/>
</calcChain>
</file>

<file path=xl/sharedStrings.xml><?xml version="1.0" encoding="utf-8"?>
<sst xmlns="http://schemas.openxmlformats.org/spreadsheetml/2006/main" count="256" uniqueCount="230">
  <si>
    <t>Код бюджетной классификации Российской Федерации</t>
  </si>
  <si>
    <t>Наименование статьи дохода</t>
  </si>
  <si>
    <t>000 8 50 00000 00 0000 000</t>
  </si>
  <si>
    <t>ВСЕГО ДОХОДОВ</t>
  </si>
  <si>
    <t>000 1 00 00000 00 0000 000</t>
  </si>
  <si>
    <t>Налоговые и неналоговые доходы</t>
  </si>
  <si>
    <t>000 1 01 00000 00 0000 000</t>
  </si>
  <si>
    <t>Налоги на прибыль, доходы</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</si>
  <si>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</si>
  <si>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</si>
  <si>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</si>
  <si>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</si>
  <si>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</si>
  <si>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</si>
  <si>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000 1 05 00000 00 0000 000</t>
  </si>
  <si>
    <t>Налоги на совокупный доход</t>
  </si>
  <si>
    <t>182 1 05 01011 01 0000 110</t>
  </si>
  <si>
    <t>Налог, взимаемый с налогоплательщиков, выбравших в качестве объекта налогообложения доходы</t>
  </si>
  <si>
    <t>182 1 05 02010 02 0000 110</t>
  </si>
  <si>
    <t>Единый налог на вмененный доход для отдельных видов деятельности</t>
  </si>
  <si>
    <t>182 1 05 03010 01 0000 110</t>
  </si>
  <si>
    <t>Единый сельскохозяйственный налог</t>
  </si>
  <si>
    <t>182 1 05 04020 02 0000 110</t>
  </si>
  <si>
    <t>Налог, взимаемый в связи с применением патентной системы налогообложения, зачисляемый в бюджеты муниципальных районов</t>
  </si>
  <si>
    <t>000 1 06 00000 00 0000 000</t>
  </si>
  <si>
    <t>Налоги на имущество</t>
  </si>
  <si>
    <t>182 1 06 01030 05 0000 110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</si>
  <si>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</si>
  <si>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182 1 06 06033 05 0000 110</t>
  </si>
  <si>
    <t>Земельный налог с организаций, обладающих земельным участком, расположенным в границах межселенных территорий</t>
  </si>
  <si>
    <t>182 1 06 06043 05 0000 110</t>
  </si>
  <si>
    <t>Земельный налог с физических лиц, обладающих земельным участком, расположенным в границах межселенных территорий</t>
  </si>
  <si>
    <t>000 1 08 00000 00 0000 000</t>
  </si>
  <si>
    <t>Государственная пошлина</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</si>
  <si>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</si>
  <si>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</si>
  <si>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000 1 11 00000 00 0000 000</t>
  </si>
  <si>
    <t>Доходы от использования имущества, находящегося в государственной и муниципальной собственности</t>
  </si>
  <si>
    <t>005 1 11 05013 05 0000 120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</si>
  <si>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</si>
  <si>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005 1 11 05013 13 0000 120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</si>
  <si>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</si>
  <si>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042 1 11 05025 05 0000 120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</si>
  <si>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</si>
  <si>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</si>
  <si>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сдачи в аренду имущества, составляющего казну муниципальных районов (за исключением земельных участков)</t>
  </si>
  <si>
    <t>042 1 11 09045 05 0000 120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</si>
  <si>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</si>
  <si>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000 1 12 00000 00 0000 000</t>
  </si>
  <si>
    <t>Платежи при пользовании природными ресурсами</t>
  </si>
  <si>
    <t>Плата за негативное воздействие на окружающую среду</t>
  </si>
  <si>
    <t>048 1 12 01010 01 0000 120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</si>
  <si>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</si>
  <si>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</si>
  <si>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</si>
  <si>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048 1 12 01041 01 0000 120</t>
  </si>
  <si>
    <t>Плата за размещение отходов производства</t>
  </si>
  <si>
    <t>048 1 12 01070 01 0000 120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</si>
  <si>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</si>
  <si>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000 1 13 01000 00 0000 130</t>
  </si>
  <si>
    <t xml:space="preserve">Доходы от оказания платных услуг (работ) </t>
  </si>
  <si>
    <t>034 1 13 01995 05 0000 130</t>
  </si>
  <si>
    <t>000 1 13 02000 00 0000 130</t>
  </si>
  <si>
    <t>Доходы от компенсации затрат государства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</si>
  <si>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</si>
  <si>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</si>
  <si>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материальных и нематериальных активов</t>
  </si>
  <si>
    <t>005 1 14 06013 05 0000 430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</si>
  <si>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</si>
  <si>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000 1 16 00000 00 0000 000</t>
  </si>
  <si>
    <t>Штрафы, санкции, возмещение ущерба</t>
  </si>
  <si>
    <t>000 2 00 00000 00 0000 000</t>
  </si>
  <si>
    <t xml:space="preserve">Безвозмездные поступления </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</si>
  <si>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</si>
  <si>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</si>
  <si>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</si>
  <si>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Прочие субсидии бюджетам муниципальных районов</t>
  </si>
  <si>
    <t>Субвенции бюджетам бюджетной системы Российской Федерации</t>
  </si>
  <si>
    <t>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</si>
  <si>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</si>
  <si>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</si>
  <si>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000 2 18 00000 00 0000 000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</si>
  <si>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</si>
  <si>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000 2 19 00000 00 0000 000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</si>
  <si>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</si>
  <si>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</si>
  <si>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</si>
  <si>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Пояснение отклонений между фактическими и утвержденными (установленными) значениями</t>
  </si>
  <si>
    <t>тыс. руб.</t>
  </si>
  <si>
    <t>Первоначально утвержденные (установленные) решением о бюджете значения</t>
  </si>
  <si>
    <t>Фактически поступило</t>
  </si>
  <si>
    <t>Отклонение ("-" неисполнено, "+" перевыполнение первоначального плана)</t>
  </si>
  <si>
    <t>005 1 14 06013 13 0000 430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</si>
  <si>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</si>
  <si>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000 2 02 20000 00 0000 150</t>
  </si>
  <si>
    <t>000 2 02 29999 05 0000 150</t>
  </si>
  <si>
    <t>034 2 02 29999 05 0000 150</t>
  </si>
  <si>
    <t>000 2 02 30000 00 0000 150</t>
  </si>
  <si>
    <t>000 2 02 30024 05 0000 150</t>
  </si>
  <si>
    <t>034 2 02 30024 05 0000 150</t>
  </si>
  <si>
    <t>000 2 02 40000 00 0000 150</t>
  </si>
  <si>
    <t>046 2 02 40014 05 0000 150</t>
  </si>
  <si>
    <t>000 2 18 00000 05 0000 150</t>
  </si>
  <si>
    <t>034 2 18 60010 05 0000 150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</si>
  <si>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</si>
  <si>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000 1 12 01000 01 0000 120</t>
  </si>
  <si>
    <t>000 1 13 00000 00 0000 000</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</si>
  <si>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</si>
  <si>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районов</t>
  </si>
  <si>
    <t xml:space="preserve">000 1 14 00000 00 0000 000 </t>
  </si>
  <si>
    <t>010 1 16 01053 01 0000 140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</si>
  <si>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</si>
  <si>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</si>
  <si>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</si>
  <si>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</si>
  <si>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</si>
  <si>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</si>
  <si>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</si>
  <si>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</si>
  <si>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046 1 16 01157 01 0000 140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</si>
  <si>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</si>
  <si>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</si>
  <si>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010 1 16 01193 01 0000 140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</si>
  <si>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</si>
  <si>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</si>
  <si>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</si>
  <si>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034 1 16 07010 05 0000 140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</si>
  <si>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</si>
  <si>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034 1 16 07090 05 0000 140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</si>
  <si>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</si>
  <si>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</si>
  <si>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048 1 16 10123 01 0000 140</t>
  </si>
  <si>
    <t>188 1 16 10123 01 0000 140</t>
  </si>
  <si>
    <t>019 1 16 11050 01 0000 140</t>
  </si>
  <si>
    <t>Субсидии на организацию в границах поселения электро-, тепло-, газо- и водоснабжения населения, водоотведения в части подготовки объектов коммунальной инфраструктуры к осенне-зимнему периоду</t>
  </si>
  <si>
    <t>Субвенции бюджетам муниципальных районов на выполнение передаваемых полномочий субъектов Российской Федерации</t>
  </si>
  <si>
    <t>000 2 19 00000 05 0000 150</t>
  </si>
  <si>
    <t>034 2 19 60010 05 0000 150</t>
  </si>
  <si>
    <t>034 1 11 07015 05 0000 120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</si>
  <si>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</si>
  <si>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</si>
  <si>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</si>
  <si>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042 1 11 09080 05 0000 120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</si>
  <si>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</si>
  <si>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040 1 16 01154 01 0000 140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</si>
  <si>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</si>
  <si>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</si>
  <si>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Сведения о фактических поступлениях доходов по видам доходов в сравнении с первоначально утвержденными (установленными) решением о районном бюджете значениями за 2022 год</t>
  </si>
  <si>
    <t>Субсидии местным бюджетам на софинансирование расходных обязательств по участию в организации деятельности по сбору (в том числе раздельному сбору), транспортированию, обработке, утилизации, обезвреживанию, захоронению твёрдых коммунальных отходов</t>
  </si>
  <si>
    <t>034 2 02 35120 05 0000 150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</si>
  <si>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</si>
  <si>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034 1 13 02065 05 0000 130</t>
  </si>
  <si>
    <t>019 1 13 02995 05 0000 130</t>
  </si>
  <si>
    <t>034 1 13 02995 05 0000 130</t>
  </si>
  <si>
    <t>042 1 13 02995 05 0000 130</t>
  </si>
  <si>
    <t>034 1 11 05035 05 0000 120</t>
  </si>
  <si>
    <t>042 1 11 05075 05 0000 120</t>
  </si>
  <si>
    <t>042 1 14 02053 05 0000 410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</si>
  <si>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</si>
  <si>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042 1 14 06025 05 0000 430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</si>
  <si>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</si>
  <si>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009 1 16 01053 01 0000 140</t>
  </si>
  <si>
    <t>009 1 16 01063 01 0000 140</t>
  </si>
  <si>
    <t>009 1 16 01073 01 0000 140</t>
  </si>
  <si>
    <t>009 1 16 01083 01 0000 140</t>
  </si>
  <si>
    <t>009 1 16 01093 01 0000 140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</si>
  <si>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</si>
  <si>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009 1 16 01133 01 0000 140</t>
  </si>
  <si>
    <t>009 1 16 01143 01 0000 140</t>
  </si>
  <si>
    <t>009 1 16 01173 01 0000 140</t>
  </si>
  <si>
    <t>009 1 16 01193 01 0000 140</t>
  </si>
  <si>
    <t>009 1 16 01203 01 0000 140</t>
  </si>
  <si>
    <t>042 1 16 07010 05 0000 140</t>
  </si>
  <si>
    <t>034 1 16 10061 05 0000 140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</si>
  <si>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</si>
  <si>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034 2 02 25269 05 0000 150</t>
  </si>
  <si>
    <t>Субсидии бюджетам муниципальных районов на закупку контейнеров для раздельного накопления твердых коммунальных отходов</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</si>
  <si>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</si>
  <si>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048 1 12 01042 01 0000 120</t>
  </si>
  <si>
    <t>Плата за размещение твердых коммунальных отходов</t>
  </si>
  <si>
    <t>040 1 13 02995 05 0000 130</t>
  </si>
  <si>
    <t>034 2 02 49999 05 0000 150</t>
  </si>
  <si>
    <t>Прочие межбюджетные трансферты, передаваемые бюджетам муниципальных районов</t>
  </si>
  <si>
    <t>Превышение плановых показателей связано с увеличением поступлений налога от некоторых нефтегазодобывающих организаций и обслуживающих их компаний, осуществляющих деятельность на территории Заполярного района, а также увеличением числа налоговых агентов, что обусловлено регистрацией на территории Заполярного района новых обособленных подразделений компаний-недропользователей и обслуживающих их организаций</t>
  </si>
  <si>
    <t>В доход бюджета Заполярного района перечислен налог физическими лицами с доходов, полученных от продажи имущества, а также по договорам найма и договорам аренды имущества. Плановые показатели по данному виду доходов не предусмотрены в связи с отсутствием системного характера их уплаты.</t>
  </si>
  <si>
    <t>План по налогу утвержден на основании прогноза администратора доходов, фактически поступило меньше планируемого, что связано с уточнением из районного бюджета платежей по налогу ошибочно перечисленных в бюджет в декабре 2021 года, а также зачетом налоговых платежей, излишне уплаченных в прошлые налоговые периоды индивидуальными предпринимателями.</t>
  </si>
  <si>
    <t>Невыполнение плановых показателей по налогу связано с уменьшением прибыли по итогам 2021 года рыболовецких колхозов, осуществляющих деятельность на территории Заполярного района и являющихся основными налогоплательщиками единого сельхозналога в районный бюджет.
По сведениям налогового органа, причинами снижения прибыли являются одновременное снижение доходов и рост расходов, которые наблюдаются у всех налогоплательщиков (наибольший рост расходов заявлен в налоговой декларации СПК «РК «Андег», что объясняется приобретением рыболовецкого судна).</t>
  </si>
  <si>
    <t>План по налогу утвержден на основании прогноза налогового органа, фактически поступило больше планируемого, что связано с увеличением платежей от предпринимателей, осуществляющих деятельность на территории п. Искателей, а также на территориях некоторых сельских поселений.</t>
  </si>
  <si>
    <t>Плановые показатели по налогу утверждены на основании прогноза налогового органа.
По данным отчетности налоговых органов формы № 5-МН «О налоговой базе и структуре начислений по местным налогам за 2021 год» на межселенных территориях Заполярного района налог на имущество исчисляется к уплате 58 физическим лицам в отношении 61 объекта налогообложения, сумма налога, подлежащая уплате в районный бюджет, составляет 48,0 тыс. руб.
Фактически платежи по налогу поступили больше прогнозных показателей.</t>
  </si>
  <si>
    <t>Увеличение поступлений налога по сравнению с планом в основном обусловлено поступлением пени по налогу, а также налога по итогам 2021 года от сельских поселений (плановые показатели на 2022 год по земельному налогу от сельских поселений не предусмотрены в связи с введением налоговый льготы в отношении указанной категории налогоплательщиков с 1 января по 31 декабря 2022 года в соответствии с решением Совета Заполярного района от 22.12.2021 № 156-р). 
Кроме того, за отчетный год поступила задолженность по налогу за отчетные периоды 2021 года с учетом пени.</t>
  </si>
  <si>
    <t>Плановые показатели по налогу утверждены на основании прогноза налогового органа.
По данным отчетности налоговых органов формы № 5-МН «О налоговой базе и структуре начислений по местным налогам за 2021 год» на межселенных территориях Заполярного района земельный налог исчисляется к уплате 30 физическим лицам в отношении 34 земельных участков, сумма налога, подлежащая уплате в районный бюджет, составляет 9,0 тыс. руб.
Фактически платежи по налогу поступили меньше прогнозных показателей.</t>
  </si>
  <si>
    <t>Прогноз поступлений по данному источнику администратором доходов не представлен, в связи с чем плановые показатели не предусмотрены.</t>
  </si>
  <si>
    <t>Значительное увеличение поступлений арендной платы по сравнению с планом связано с изменением кадастровой стоимости земельных участков по решению комиссии по рассмотрению споров о результатах определения кадастровой стоимости. 
В соответствии с данным решением кадастровая стоимость земельных участков, переданных в аренду некоторым недропользователям, с 1 января 2021 года определена в размере их рыночной стоимости. В результате увеличился размер арендной платы за 2022 год, а также арендаторы перечислили доплату по платежам за 2021 год (ООО «Лукойл-Коми», ООО «РН-Северная нефть», ООО «Башнефть-Полюс», ЗАО «Колвинское», АО «ННК-Печоранефть»). 
Кроме того, поступила задолженность за прошлые периоды с учетом пени, а также заключены новые договоры аренды.</t>
  </si>
  <si>
    <t>Перевыполнение плановых показателей связано с поступлением задолженности с учетом пени по арендной плате за земельные участки, расположенные в п. Искателей, а также заключением новых договоров аренды.</t>
  </si>
  <si>
    <t>По данному источнику доходов в районный бюджет поступает плата за наем служебных жилых помещений, находящихся в собственности Заполярного района (в наем предоставлено 10 квартир общей площадью 459 кв. м). 
Поскольку жилые помещения расположены в г. Нарьян-Маре, размер ежемесячной платы за наем жилого помещения рассчитывается в соответствии с Положением о расчете размера платы за пользование жилым помещением (платы за наем) государственного или муниципального жилищного фонда в МО «Городской округ «Город Нарьян-Мар», утвержденного решением Совета городского округа «Город Нарьян-Мар» от 25.05.2017 № 383-р. 
В ноябре отчетного года администратором указанных платежей проведена аудиторская проверка правильности расчета платы за наем служебных жилых помещений за период 2019-2022 годов, в ходе которой установлено что при расчете платы за наем начиная с 4 июня 2019 года применялась не действующая редакция указанного Положения. Во время проведения проверки (с 21.11.2022 по 23.11.2022) произведен перерасчет платы за наем служебных жилых помещений за период с 04.06.2019 по 31.12.2022, в результате выявлена переплата. В декабре отчетного года по заявлениям нанимателей жилых помещений произведен возврат излишне уплаченных средств в общей сумме 936,3 тыс. руб.</t>
  </si>
  <si>
    <t>В доход бюджета Заполярного района перечислен налог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Плановые показатели по данному виду доходов не предусмотрены в связи с отсутствием системного характера их уплаты.</t>
  </si>
  <si>
    <t>В доход районного бюджета поступила плата по договорам об установке и эксплуатации рекламных конструкций, расположенных на земельных участках, государственная собственность на которые не разграничена. 
Поступление платежей ниже запланированного связано с образованием задолженности за ИП Комнатным М.Н. по договорам об установке и эксплуатации рекламных конструкций на территории п. Искателей.</t>
  </si>
  <si>
    <t>Поступление платежей выше первоначальных плановых показателей обусловлено:
- заключением новых договоров аренды земельных участков, находящихся в муниципальной собственности,
- перерасчетом арендной платы по ранее заключенным договорам аренды в связи с неправильным применением коэффициента, учитывающего условия использования земельных участков,
- изменением кадастровой стоимости земельных участков и изменением коэффициента инфляции на 2022 год, установленным Федеральным законом от 06.12.2021 № 390-ФЗ «О федеральном бюджете на 2022 год и плановый период 2023 и 2024 годов».</t>
  </si>
  <si>
    <t>Поступление платежей выше первоначальных плановых показателей связано с увеличением площадей предоставленных в аренду помещений.
В аренду предоставлены нежилые помещения, находящиеся в оперативном управлении МКУ ЗР «Северное», в 2022 году договоры заключены с ПАО «МТС» и АО «Санкт-Петербург Телеком».</t>
  </si>
  <si>
    <t>Поступление платежей выше первоначальных плановых показателей обусловлено передачей в аренду ООО "НОРД КОМФОРТ" общественных бань, расположенных в поселках Хоре-Вер, Каратайка, Варнек, Амдерма и Усть-Кара. Договоры заключены 14 сентября 2022 года на период с 02.10.2022 по 01.10.2032.</t>
  </si>
  <si>
    <t>По итогам деятельности муниципальных предприятий Заполярного района за 2021 год сложилась прибыль, часть которой оставшаяся после уплаты налогов и иных обязательных платежей, перечислена в доход районного бюджета.
Плановый показатель по данному доходному источнику утвержден Решением Совета МР ЗР от 17.11.2022 № 213-р.</t>
  </si>
  <si>
    <t>Снижение поступлений платы по отношению к плану по сведениям администратора доходов обусловлено снижением негативного воздействия на окружающую среду. Согласно статистическим данным в 2021 году по сравнению с 2020 годом объемы выбросов загрязняющих веществ в атмосферный воздух снизились на 6,0%, масса размещенных отходов – в 3,7 раза.
В результате по итогам 2021 года у ряда крупных организаций образовалась переплата, в связи с чем плательщики не вносили итоговые платежи за 2021 год, а также в отчетном году от указанных организаций не поступали квартальных авансовые платежи за отчетные периоды 2022 года.
Кроме того, за отчетный год администратором доходов произведен возврат платежей за выбросы загрязняющих веществ, образующихся при сжигании на факельных установках и (или) рассеивании попутного нефтяного газа, излишне уплаченных ООО «Газпром нефть шельф», за 2018-2019 годы в общей сумме 4 248,4 тыс. руб.</t>
  </si>
  <si>
    <t>Плановые показатели по данному источнику сформированы по среднему значению за три предыдущих года, по факту платежи за отчетный год поступили выше утвержденного плана.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</si>
  <si>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Департамент образования, культуры и спорта НАО.</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</si>
  <si>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Департамент цифрового развития, связи и массовых коммуникаций НАО.</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</si>
  <si>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продажи земельных участков, государственная собственность на которые не разграничена и которые расположены на территориях сельских поселений, а также на межселенной территории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</si>
  <si>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продажи земельных участков, государственная собственность на которые не разграничена и которые расположены на территории МО «ГП «Рабочий поселок «Искателей».</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</si>
  <si>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Управление финансов Администрации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</si>
  <si>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Контрольно-счетная палата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</si>
  <si>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Администрация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</si>
  <si>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Управление муниципального имущества Администрации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</si>
  <si>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Межрегиональное управление Федеральной службы по надзору в сфере природопользования по Республике Коми и Ненецкому автономному округу.</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</si>
  <si>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Управление Министерства внутренних дел Российской Федерации по Ненецкому автономному округу.</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</si>
  <si>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Администратор доходов - Департамент природных ресурсов, экологии и АПК НАО.</t>
  </si>
  <si>
    <t>Плановые показатели по данному источнику сформированы администратором платежей по среднему значению за три предыдущих года, по факту платежи за отчетный год не поступали.
Доходы от оказания платных услуг (работ) поступают в районный бюджет за услуги, оказываемые МКУ ЗР «Северное» по составлению сметной документации, а также размещению платных материалов на страницах и сайте общественно-политической газеты Заполярного района «Заполярный вестник+».
В декабре 2022 года на основании обращения учреждения в связи с отсутствием заявок на оказание услуг плановый показатель по данному доходному источнику исключен.</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</si>
  <si>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доход районного бюджета поступила компенсационная стоимость за снос зеленых насаждений на межселенной территории Заполярного района от ООО «НГК «Горный», ООО «Русхим Газ» и АО «СН Инвест».</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</si>
  <si>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доход районного бюджета зачислены:
- средства, взысканные на основании решений суда в возмещение расходов, понесенных главными распорядителями средств районного бюджета в прошлые годы,
- в соответствии с актом проверки КСП Заполярного района возврат средств субсидии, предоставленной в 2020 году МП ЗР «Севержилкомсервис» на частичное обеспечение (возмещение) затрат, возникающих при проведении мероприятий в сфере электро-, тепло-, водоснабжения населения и водоотведения, в том числе при подготовке объектов коммунальной инфраструктуры к осенне-зимнему периоду,
- возврат авансового платежа, перечисленного в 2015 году за услуги спутниковой связи по договору, расторгнутом в 2022 году,
- возмещение ущерба, причиненного дорожно-транспортным происшествием, взысканное по исполнительному листу в порядке регресса.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</si>
  <si>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соответствии с представлением КСП Заполярного района в доход районного бюджета зачислен возврат от сотрудника необоснованно выплаченной в 2020 году компенсации проезда к месту отдыха и обратно неработающего члена семьи.</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</si>
  <si>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доход районного бюджета зачислен возврат от сотрудника необоснованно выплаченного в 2021 году возмещения затрат на оказание платных медицинских услуг при поступлении на муниципальную службу, выявленного в ходе проверки Управлением финансов Администрации Заполярного района.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</si>
  <si>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реализации муниципального имущества (автомобиль УАЗ ПАТРИОТ, объект незавершенного строительства (рыбоприемный пункт) и земельный участок в с. Несь) по программе приватизации муниципального имущества Заполярного района на 2022 год, утвержденной решением Совета муниципального района «Заполярный район» от 22.12.2021 № 163-р.</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</si>
  <si>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Средства поступили в районный бюджет от продажи земельных участков, предоставленных гражданам под индивидуальные жилые дома в с. Несь и п. Хорей-Вер.</t>
  </si>
  <si>
    <t>Субвенция из окружного бюджета перечислена в пределах сумм, необходимых для оплаты денежных обязательств по расходам районного бюджета на опубликование списков кандидатов в присяжные заседатели для Нарьян-Марского городского суда и суда Ненецкого автономного округа на период 2022-2025 годов.</t>
  </si>
  <si>
    <t>Субвенция из окружного бюджета перечислена в объеме выше первоначально установленного планом, т.к. в соответствии с законом НАО от 30.03.2022 № 319-ОЗ "О внесении изменений в закон НАО "Об окружном бюджете на 2022 год и на плановый период 2023 и 2024 годов" первоначально установленный плановый показатель увеличен.</t>
  </si>
  <si>
    <t>В связи с предоставлением из окружного бюджета субсидии на закупку контейнеров для раздельного накопления твердых коммунальных отходов в сумме 589,0 тыс. руб. первоначально установленный плановый показатель уменьшен на соответствующую сумму и составил 78 841,4 тыс. руб.
Субсидия из окружного бюджета перечислена в пределах сумм, необходимых для оплаты денежных обязательств по расходам районного бюджета на реализацию мероприятий по участию в организации деятельности по сбору, транспортированию, обработке, утилизации, обезвреживанию, захоронению твёрдых коммунальных отходов.</t>
  </si>
  <si>
    <t>Субсидия предоставлена из окружного бюджета в соответствии с законом НАО от 25.11.2022 № 361-ОЗ "О внесении изменений в закон ненецкого автономного округа "Об окружном бюджете на 2022 год и на плановый период 2023 и 2024 годов".
Плановый показатель по данному доходному источнику утвержден Решением Совета МР ЗР от 22.12.2022 № 218-р.</t>
  </si>
  <si>
    <t>Иные межбюджетные трансферты предоставлены из окружного бюджета для поощрения муниципальных управленческих команд за достижение Ненецким автономным округом показателей эффективности деятельности высшего должностного лица (уведомление по расчетам между бюджетами Департамента внутренней политики Ненецкого автономного округа от 24.08.2022 № 2).</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</si>
  <si>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доход районного бюджета поступили:
- 0,80 руб. – остатки иных межбюджетных трансфертов, полученных из районного бюджета в 2021 году Сельским поселением «Пустозерский сельсовет» ЗР НАО в рамках муниципальной программы «Развитие социальной инфраструктуры и создание комфортных условий проживания на территории муниципального района «Заполярный район» на 2021-2030 годы» и неиспользованных по состоянию на 01.01.2022 (средства районного бюджета), 
- 5,8 тыс. руб. – возврат согласно предписанию Контрольно-счетной палаты Заполярного района от 18.05.2022 № 1 иных межбюджетных трансфертов, полученных из районного бюджета в 2020 году Сельским поселением «Приморско-Куйский сельсовет» ЗР НАО в рамках подпрограммы 2 «Развитие транспортной инфраструктуры муниципального района «Заполярный район» муниципальной программы «Комплексное развитие муниципального района «Заполярный район» на 2017-2022 годы» на обозначение и содержание снегоходных маршрутов (средства районного бюджета).</t>
  </si>
  <si>
    <t>Плановые показатели по данному виду доходов администратором платежей первоначально не определены в связи с отсутствием системного характера их уплаты.
В 2022 году из районного бюджета в окружной бюджет возвращен остаток субсидии прошлых лет, предусмотренной долгосрочной целевой программой «Социальное развитие села на территории Ненецкого автономного округа на 2009-2015 годы», поступившей по исполнительному листу от ООО «Стоунтекс» (мероприятие «Выполнение работ по строительству объекта «Школа-сад на 80 мест в п. Бугрино»).</t>
  </si>
  <si>
    <t>План по налогу определен на основании сведений налогового органа, фактически поступило больше планируемого.
Уточненный прогноз поступлений по данному налогу администратором доходов не представлен, в связи с чем плановые показатели не уточнены.</t>
  </si>
  <si>
    <t>Система налогообложения в виде единого налога на вмененный доход для отдельных видов деятельности с 1 января 2021 года не применяется, соответственно плановые показатели по данному налогу на 2022 год не предусмотрены. 
Фактически за отчетный год по решению налогового органа из районного бюджета Заполярного района произведены зачеты налоговых платежей, ошибочно перечисленных, а также излишне уплаченных в прошлые налоговые периоды.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</si>
</sst>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_р_._-;\-* #,##0.0_р_._-;_-* &quot;-&quot;?_р_._-;_-@_-"/>
    <numFmt numFmtId="166" formatCode="#,##0.0"/>
    <numFmt numFmtId="167" formatCode="_-* #,##0.0\ _₽_-;\-* #,##0.0\ _₽_-;_-* &quot;-&quot;?\ _₽_-;_-@_-"/>
  </numFmts>
  <fonts count="7" x14ac:knownFonts="1">
    <font>
      <sz val="11"/>
      <color theme="1"/>
      <name val="Calibri"/>
      <family val="2"/>
      <scheme val="minor"/>
    </font>
    <font>
      <sz val="11"/>
      <color theme="1"/>
      <name val="Calibri"/>
      <family val="2"/>
      <scheme val="minor"/>
    </font>
    <font>
      <sz val="11"/>
      <name val="Times New Roman"/>
      <family val="1"/>
      <charset val="204"/>
    </font>
    <font>
      <b/>
      <sz val="11"/>
      <name val="Times New Roman"/>
      <family val="1"/>
      <charset val="204"/>
    </font>
    <font>
      <sz val="10"/>
      <name val="Arial Cyr"/>
      <charset val="204"/>
    </font>
    <font>
      <sz val="10"/>
      <name val="Arial"/>
      <family val="2"/>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5" fillId="0" borderId="0"/>
    <xf numFmtId="0" fontId="4" fillId="0" borderId="0"/>
  </cellStyleXfs>
  <cellXfs count="44">
    <xf numFmtId="0" fontId="0" fillId="0" borderId="0" xfId="0"/>
    <xf numFmtId="0" fontId="2" fillId="2" borderId="0" xfId="0" applyFont="1" applyFill="1"/>
    <xf numFmtId="0" fontId="3" fillId="2" borderId="0" xfId="0" applyFont="1" applyFill="1"/>
    <xf numFmtId="0" fontId="2" fillId="2" borderId="0" xfId="0" applyFont="1" applyFill="1" applyAlignment="1">
      <alignment horizontal="center"/>
    </xf>
    <xf numFmtId="3" fontId="2" fillId="0" borderId="2" xfId="0" applyNumberFormat="1" applyFont="1" applyFill="1" applyBorder="1" applyAlignment="1">
      <alignment horizontal="center" vertical="center" wrapText="1"/>
    </xf>
    <xf numFmtId="3" fontId="2" fillId="2" borderId="2" xfId="0" applyNumberFormat="1" applyFont="1" applyFill="1" applyBorder="1" applyAlignment="1">
      <alignment horizontal="center" vertical="center" wrapText="1"/>
    </xf>
    <xf numFmtId="165" fontId="2" fillId="0" borderId="2"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0" fontId="3" fillId="0" borderId="1" xfId="0" applyFont="1" applyFill="1" applyBorder="1" applyAlignment="1">
      <alignment horizontal="center"/>
    </xf>
    <xf numFmtId="0" fontId="3" fillId="0" borderId="1" xfId="0" applyFont="1" applyFill="1" applyBorder="1" applyAlignment="1">
      <alignment wrapText="1"/>
    </xf>
    <xf numFmtId="167" fontId="3" fillId="0" borderId="1" xfId="0" applyNumberFormat="1" applyFont="1" applyFill="1" applyBorder="1" applyAlignment="1">
      <alignment horizontal="right"/>
    </xf>
    <xf numFmtId="0" fontId="3" fillId="0" borderId="0" xfId="0" applyFont="1" applyFill="1"/>
    <xf numFmtId="167" fontId="3" fillId="0" borderId="1" xfId="1" applyNumberFormat="1" applyFont="1" applyFill="1" applyBorder="1" applyAlignment="1">
      <alignment horizontal="right"/>
    </xf>
    <xf numFmtId="0" fontId="3" fillId="0" borderId="1" xfId="0" applyFont="1" applyFill="1" applyBorder="1" applyAlignment="1"/>
    <xf numFmtId="0" fontId="2" fillId="0" borderId="1" xfId="0" applyFont="1" applyFill="1" applyBorder="1" applyAlignment="1">
      <alignment horizontal="center"/>
    </xf>
    <xf numFmtId="0" fontId="2" fillId="0" borderId="1" xfId="0" applyFont="1" applyFill="1" applyBorder="1" applyAlignment="1">
      <alignment wrapText="1"/>
    </xf>
    <xf numFmtId="167" fontId="2" fillId="0" borderId="1" xfId="0" applyNumberFormat="1" applyFont="1" applyFill="1" applyBorder="1" applyAlignment="1">
      <alignment horizontal="right"/>
    </xf>
    <xf numFmtId="0" fontId="2" fillId="0" borderId="0" xfId="0" applyFont="1" applyFill="1"/>
    <xf numFmtId="0" fontId="2" fillId="0" borderId="0" xfId="0" applyFont="1" applyFill="1" applyAlignment="1">
      <alignment wrapText="1"/>
    </xf>
    <xf numFmtId="0" fontId="3" fillId="0" borderId="1" xfId="2" applyFont="1" applyFill="1" applyBorder="1" applyAlignment="1">
      <alignment horizontal="center"/>
    </xf>
    <xf numFmtId="0" fontId="2" fillId="0" borderId="1" xfId="2" applyFont="1" applyFill="1" applyBorder="1" applyAlignment="1">
      <alignment horizontal="center"/>
    </xf>
    <xf numFmtId="0" fontId="2" fillId="2" borderId="0" xfId="0" applyFont="1" applyFill="1" applyBorder="1" applyAlignment="1">
      <alignment horizontal="right" wrapText="1"/>
    </xf>
    <xf numFmtId="0" fontId="2" fillId="2" borderId="0" xfId="0" applyFont="1" applyFill="1" applyAlignment="1">
      <alignment wrapText="1"/>
    </xf>
    <xf numFmtId="0" fontId="2" fillId="0" borderId="1" xfId="0" applyFont="1" applyFill="1" applyBorder="1" applyAlignment="1">
      <alignment vertical="top" wrapText="1"/>
    </xf>
    <xf numFmtId="167" fontId="2" fillId="0" borderId="1" xfId="1" applyNumberFormat="1" applyFont="1" applyFill="1" applyBorder="1" applyAlignment="1">
      <alignment horizontal="right"/>
    </xf>
    <xf numFmtId="0" fontId="2" fillId="0" borderId="1" xfId="2" applyNumberFormat="1" applyFont="1" applyFill="1" applyBorder="1" applyAlignment="1" applyProtection="1">
      <alignment wrapText="1"/>
    </xf>
    <xf numFmtId="166" fontId="2" fillId="0" borderId="1" xfId="0" applyNumberFormat="1" applyFont="1" applyFill="1" applyBorder="1" applyAlignment="1" applyProtection="1">
      <alignment wrapText="1"/>
      <protection locked="0"/>
    </xf>
    <xf numFmtId="166" fontId="2" fillId="0" borderId="3" xfId="0" applyNumberFormat="1" applyFont="1" applyFill="1" applyBorder="1" applyAlignment="1" applyProtection="1">
      <alignment horizontal="left" vertical="top" wrapText="1"/>
      <protection locked="0"/>
    </xf>
    <xf numFmtId="0" fontId="3" fillId="0" borderId="1" xfId="3" applyFont="1" applyFill="1" applyBorder="1" applyAlignment="1">
      <alignment wrapText="1"/>
    </xf>
    <xf numFmtId="0" fontId="2" fillId="0" borderId="1" xfId="3" applyFont="1" applyFill="1" applyBorder="1" applyAlignment="1">
      <alignment wrapText="1"/>
    </xf>
    <xf numFmtId="0" fontId="3" fillId="0" borderId="1" xfId="0" applyFont="1" applyFill="1" applyBorder="1" applyAlignment="1">
      <alignment horizontal="center" wrapText="1"/>
    </xf>
    <xf numFmtId="0" fontId="3" fillId="0" borderId="1" xfId="0" applyFont="1" applyFill="1" applyBorder="1" applyAlignment="1" applyProtection="1">
      <alignment horizontal="left" wrapText="1"/>
    </xf>
    <xf numFmtId="0" fontId="2" fillId="0" borderId="1" xfId="0" applyFont="1" applyFill="1" applyBorder="1" applyAlignment="1" applyProtection="1">
      <alignment horizontal="left"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2" xfId="0" applyFont="1" applyFill="1" applyBorder="1" applyAlignment="1">
      <alignment wrapText="1"/>
    </xf>
    <xf numFmtId="167" fontId="2" fillId="0" borderId="2" xfId="0" applyNumberFormat="1" applyFont="1" applyFill="1" applyBorder="1" applyAlignment="1"/>
    <xf numFmtId="0" fontId="2" fillId="0" borderId="2" xfId="2" applyFont="1" applyFill="1" applyBorder="1" applyAlignment="1">
      <alignment horizontal="center"/>
    </xf>
    <xf numFmtId="0" fontId="6" fillId="0" borderId="1" xfId="0" applyFont="1" applyFill="1" applyBorder="1" applyAlignment="1">
      <alignment wrapText="1"/>
    </xf>
    <xf numFmtId="0" fontId="3" fillId="2" borderId="0"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cellXfs>
  <cellStyles count="4">
    <cellStyle name="Обычный" xfId="0" builtinId="0"/>
    <cellStyle name="Обычный_Лист1" xfId="2"/>
    <cellStyle name="Обычный_Лист3"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Z116"/>
  <sheetViews>
    <sheetView tabSelected="1" zoomScaleNormal="100" workbookViewId="0">
      <pane ySplit="3" topLeftCell="A4" activePane="bottomLeft" state="frozen"/>
      <selection pane="bottomLeft" sqref="A1:F1"/>
    </sheetView>
  </sheetViews>
  <sheetFormatPr defaultColWidth="9.109375" defaultRowHeight="13.8" x14ac:dyDescent="0.25"/>
  <cols>
    <col min="1" max="1" width="27.33203125" style="3" customWidth="1"/>
    <col min="2" max="2" width="45.44140625" style="1" customWidth="1"/>
    <col min="3" max="5" width="15.6640625" style="1" customWidth="1"/>
    <col min="6" max="6" width="61.6640625" style="23" customWidth="1"/>
    <col min="7" max="89" width="9.109375" style="1" customWidth="1"/>
    <col min="90" max="16384" width="9.109375" style="1"/>
  </cols>
  <sheetData>
    <row r="1" spans="1:6" ht="30" customHeight="1" x14ac:dyDescent="0.25">
      <c r="A1" s="40" t="s">
        <v>147</v>
      </c>
      <c r="B1" s="40"/>
      <c r="C1" s="40"/>
      <c r="D1" s="40"/>
      <c r="E1" s="40"/>
      <c r="F1" s="40"/>
    </row>
    <row r="2" spans="1:6" ht="13.8" customHeight="1" x14ac:dyDescent="0.25">
      <c r="A2" s="7"/>
      <c r="B2" s="7"/>
      <c r="C2" s="7"/>
      <c r="D2" s="7"/>
      <c r="E2" s="7"/>
      <c r="F2" s="22" t="s">
        <v>88</v>
      </c>
    </row>
    <row r="3" spans="1:6" ht="88.8" customHeight="1" x14ac:dyDescent="0.25">
      <c r="A3" s="34" t="s">
        <v>0</v>
      </c>
      <c r="B3" s="35" t="s">
        <v>1</v>
      </c>
      <c r="C3" s="4" t="s">
        <v>89</v>
      </c>
      <c r="D3" s="5" t="s">
        <v>90</v>
      </c>
      <c r="E3" s="8" t="s">
        <v>91</v>
      </c>
      <c r="F3" s="6" t="s">
        <v>87</v>
      </c>
    </row>
    <row r="4" spans="1:6" s="12" customFormat="1" ht="15" customHeight="1" x14ac:dyDescent="0.25">
      <c r="A4" s="9" t="s">
        <v>2</v>
      </c>
      <c r="B4" s="10" t="s">
        <v>3</v>
      </c>
      <c r="C4" s="11">
        <f>C5+C77</f>
        <v>1230150.4000000001</v>
      </c>
      <c r="D4" s="11">
        <f>D5+D77</f>
        <v>1540257.4999999998</v>
      </c>
      <c r="E4" s="11">
        <f>E5+E77</f>
        <v>310107.09999999998</v>
      </c>
      <c r="F4" s="10"/>
    </row>
    <row r="5" spans="1:6" s="12" customFormat="1" ht="15" customHeight="1" x14ac:dyDescent="0.25">
      <c r="A5" s="9" t="s">
        <v>4</v>
      </c>
      <c r="B5" s="9" t="s">
        <v>5</v>
      </c>
      <c r="C5" s="13">
        <f>C6+C11+C16+C20+C22+C31+C38+C47+C52</f>
        <v>1106877.1000000001</v>
      </c>
      <c r="D5" s="13">
        <f>D6+D11+D16+D20+D22+D31+D38+D47+D52</f>
        <v>1440205.9999999998</v>
      </c>
      <c r="E5" s="13">
        <f>E6+E11+E16+E20+E22+E31+E38+E47+E52</f>
        <v>333328.89999999997</v>
      </c>
      <c r="F5" s="10"/>
    </row>
    <row r="6" spans="1:6" s="2" customFormat="1" ht="15" customHeight="1" x14ac:dyDescent="0.25">
      <c r="A6" s="9" t="s">
        <v>6</v>
      </c>
      <c r="B6" s="14" t="s">
        <v>7</v>
      </c>
      <c r="C6" s="13">
        <f>SUM(C7:C10)</f>
        <v>695526.3</v>
      </c>
      <c r="D6" s="13">
        <f>SUM(D7:D10)</f>
        <v>750954.79999999993</v>
      </c>
      <c r="E6" s="13">
        <f>SUM(E7:E10)</f>
        <v>55428.5</v>
      </c>
      <c r="F6" s="10"/>
    </row>
    <row r="7" spans="1:6" ht="110.4" x14ac:dyDescent="0.25">
      <c r="A7" s="15" t="s">
        <v>8</v>
      </c>
      <c r="B7" s="16" t="s">
        <v>9</v>
      </c>
      <c r="C7" s="17">
        <v>694595.9</v>
      </c>
      <c r="D7" s="17">
        <v>740800.9</v>
      </c>
      <c r="E7" s="17">
        <f>D7-C7</f>
        <v>46205</v>
      </c>
      <c r="F7" s="16" t="s">
        <v>183</v>
      </c>
    </row>
    <row r="8" spans="1:6" ht="124.2" x14ac:dyDescent="0.25">
      <c r="A8" s="15" t="s">
        <v>10</v>
      </c>
      <c r="B8" s="16" t="s">
        <v>11</v>
      </c>
      <c r="C8" s="17">
        <v>0</v>
      </c>
      <c r="D8" s="17">
        <v>52.2</v>
      </c>
      <c r="E8" s="17">
        <f t="shared" ref="E8:E30" si="0">D8-C8</f>
        <v>52.2</v>
      </c>
      <c r="F8" s="16" t="s">
        <v>195</v>
      </c>
    </row>
    <row r="9" spans="1:6" ht="69.599999999999994" customHeight="1" x14ac:dyDescent="0.25">
      <c r="A9" s="15" t="s">
        <v>12</v>
      </c>
      <c r="B9" s="16" t="s">
        <v>13</v>
      </c>
      <c r="C9" s="17">
        <v>0</v>
      </c>
      <c r="D9" s="17">
        <v>1258</v>
      </c>
      <c r="E9" s="17">
        <f t="shared" si="0"/>
        <v>1258</v>
      </c>
      <c r="F9" s="16" t="s">
        <v>184</v>
      </c>
    </row>
    <row r="10" spans="1:6" ht="110.4" x14ac:dyDescent="0.25">
      <c r="A10" s="15" t="s">
        <v>140</v>
      </c>
      <c r="B10" s="24" t="s">
        <v>141</v>
      </c>
      <c r="C10" s="17">
        <v>930.4</v>
      </c>
      <c r="D10" s="17">
        <v>8843.7000000000007</v>
      </c>
      <c r="E10" s="17">
        <f t="shared" si="0"/>
        <v>7913.3000000000011</v>
      </c>
      <c r="F10" s="16" t="s">
        <v>228</v>
      </c>
    </row>
    <row r="11" spans="1:6" s="12" customFormat="1" ht="15" customHeight="1" x14ac:dyDescent="0.25">
      <c r="A11" s="9" t="s">
        <v>14</v>
      </c>
      <c r="B11" s="10" t="s">
        <v>15</v>
      </c>
      <c r="C11" s="13">
        <f>SUM(C12:C15)</f>
        <v>35294.5</v>
      </c>
      <c r="D11" s="13">
        <f>SUM(D12:D15)</f>
        <v>19032.199999999997</v>
      </c>
      <c r="E11" s="13">
        <f>SUM(E12:E15)</f>
        <v>-16262.300000000003</v>
      </c>
      <c r="F11" s="10"/>
    </row>
    <row r="12" spans="1:6" s="18" customFormat="1" ht="82.8" x14ac:dyDescent="0.25">
      <c r="A12" s="15" t="s">
        <v>16</v>
      </c>
      <c r="B12" s="16" t="s">
        <v>17</v>
      </c>
      <c r="C12" s="17">
        <v>25</v>
      </c>
      <c r="D12" s="17">
        <v>23.8</v>
      </c>
      <c r="E12" s="17">
        <f t="shared" si="0"/>
        <v>-1.1999999999999993</v>
      </c>
      <c r="F12" s="16" t="s">
        <v>185</v>
      </c>
    </row>
    <row r="13" spans="1:6" s="18" customFormat="1" ht="110.4" x14ac:dyDescent="0.25">
      <c r="A13" s="15" t="s">
        <v>18</v>
      </c>
      <c r="B13" s="16" t="s">
        <v>19</v>
      </c>
      <c r="C13" s="17">
        <v>0</v>
      </c>
      <c r="D13" s="17">
        <v>-77.5</v>
      </c>
      <c r="E13" s="17">
        <f t="shared" si="0"/>
        <v>-77.5</v>
      </c>
      <c r="F13" s="16" t="s">
        <v>229</v>
      </c>
    </row>
    <row r="14" spans="1:6" s="18" customFormat="1" ht="138" x14ac:dyDescent="0.25">
      <c r="A14" s="15" t="s">
        <v>20</v>
      </c>
      <c r="B14" s="16" t="s">
        <v>21</v>
      </c>
      <c r="C14" s="17">
        <v>34383.5</v>
      </c>
      <c r="D14" s="17">
        <v>17879.599999999999</v>
      </c>
      <c r="E14" s="17">
        <f t="shared" si="0"/>
        <v>-16503.900000000001</v>
      </c>
      <c r="F14" s="16" t="s">
        <v>186</v>
      </c>
    </row>
    <row r="15" spans="1:6" s="18" customFormat="1" ht="69" x14ac:dyDescent="0.25">
      <c r="A15" s="15" t="s">
        <v>22</v>
      </c>
      <c r="B15" s="16" t="s">
        <v>23</v>
      </c>
      <c r="C15" s="17">
        <v>886</v>
      </c>
      <c r="D15" s="17">
        <v>1206.3</v>
      </c>
      <c r="E15" s="17">
        <f t="shared" si="0"/>
        <v>320.29999999999995</v>
      </c>
      <c r="F15" s="16" t="s">
        <v>187</v>
      </c>
    </row>
    <row r="16" spans="1:6" s="2" customFormat="1" ht="15" customHeight="1" x14ac:dyDescent="0.25">
      <c r="A16" s="9" t="s">
        <v>24</v>
      </c>
      <c r="B16" s="10" t="s">
        <v>25</v>
      </c>
      <c r="C16" s="11">
        <f>SUM(C17:C19)</f>
        <v>606.29999999999995</v>
      </c>
      <c r="D16" s="11">
        <f>SUM(D17:D19)</f>
        <v>708.40000000000009</v>
      </c>
      <c r="E16" s="11">
        <f>SUM(E17:E19)</f>
        <v>102.10000000000007</v>
      </c>
      <c r="F16" s="10"/>
    </row>
    <row r="17" spans="1:104" s="2" customFormat="1" ht="138" x14ac:dyDescent="0.25">
      <c r="A17" s="15" t="s">
        <v>26</v>
      </c>
      <c r="B17" s="16" t="s">
        <v>27</v>
      </c>
      <c r="C17" s="17">
        <v>19</v>
      </c>
      <c r="D17" s="17">
        <v>53.6</v>
      </c>
      <c r="E17" s="17">
        <f t="shared" si="0"/>
        <v>34.6</v>
      </c>
      <c r="F17" s="16" t="s">
        <v>188</v>
      </c>
    </row>
    <row r="18" spans="1:104" s="2" customFormat="1" ht="138" x14ac:dyDescent="0.25">
      <c r="A18" s="15" t="s">
        <v>28</v>
      </c>
      <c r="B18" s="16" t="s">
        <v>29</v>
      </c>
      <c r="C18" s="17">
        <v>580.29999999999995</v>
      </c>
      <c r="D18" s="17">
        <v>648.6</v>
      </c>
      <c r="E18" s="17">
        <f t="shared" si="0"/>
        <v>68.300000000000068</v>
      </c>
      <c r="F18" s="16" t="s">
        <v>189</v>
      </c>
    </row>
    <row r="19" spans="1:104" ht="138" x14ac:dyDescent="0.25">
      <c r="A19" s="15" t="s">
        <v>30</v>
      </c>
      <c r="B19" s="19" t="s">
        <v>31</v>
      </c>
      <c r="C19" s="17">
        <v>7</v>
      </c>
      <c r="D19" s="17">
        <v>6.2</v>
      </c>
      <c r="E19" s="17">
        <f t="shared" si="0"/>
        <v>-0.79999999999999982</v>
      </c>
      <c r="F19" s="16" t="s">
        <v>190</v>
      </c>
    </row>
    <row r="20" spans="1:104" s="12" customFormat="1" ht="15" customHeight="1" x14ac:dyDescent="0.25">
      <c r="A20" s="9" t="s">
        <v>32</v>
      </c>
      <c r="B20" s="10" t="s">
        <v>33</v>
      </c>
      <c r="C20" s="13">
        <f>SUM(C21:C21)</f>
        <v>0</v>
      </c>
      <c r="D20" s="13">
        <f>SUM(D21:D21)</f>
        <v>109.8</v>
      </c>
      <c r="E20" s="13">
        <f>SUM(E21:E21)</f>
        <v>109.8</v>
      </c>
      <c r="F20" s="10"/>
    </row>
    <row r="21" spans="1:104" s="18" customFormat="1" ht="55.2" x14ac:dyDescent="0.25">
      <c r="A21" s="15" t="s">
        <v>34</v>
      </c>
      <c r="B21" s="16" t="s">
        <v>35</v>
      </c>
      <c r="C21" s="17">
        <v>0</v>
      </c>
      <c r="D21" s="17">
        <v>109.8</v>
      </c>
      <c r="E21" s="17">
        <f t="shared" si="0"/>
        <v>109.8</v>
      </c>
      <c r="F21" s="16" t="s">
        <v>191</v>
      </c>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row>
    <row r="22" spans="1:104" s="12" customFormat="1" ht="45" customHeight="1" x14ac:dyDescent="0.25">
      <c r="A22" s="9" t="s">
        <v>36</v>
      </c>
      <c r="B22" s="10" t="s">
        <v>37</v>
      </c>
      <c r="C22" s="13">
        <f>SUM(C23:C30)</f>
        <v>317141.80000000005</v>
      </c>
      <c r="D22" s="13">
        <f t="shared" ref="D22:E22" si="1">SUM(D23:D30)</f>
        <v>601379.49999999988</v>
      </c>
      <c r="E22" s="13">
        <f t="shared" si="1"/>
        <v>284237.7</v>
      </c>
      <c r="F22" s="10"/>
    </row>
    <row r="23" spans="1:104" s="18" customFormat="1" ht="193.2" x14ac:dyDescent="0.25">
      <c r="A23" s="15" t="s">
        <v>38</v>
      </c>
      <c r="B23" s="16" t="s">
        <v>39</v>
      </c>
      <c r="C23" s="17">
        <v>311667.8</v>
      </c>
      <c r="D23" s="17">
        <v>589486.1</v>
      </c>
      <c r="E23" s="17">
        <f t="shared" si="0"/>
        <v>277818.3</v>
      </c>
      <c r="F23" s="16" t="s">
        <v>192</v>
      </c>
    </row>
    <row r="24" spans="1:104" s="18" customFormat="1" ht="83.4" customHeight="1" x14ac:dyDescent="0.25">
      <c r="A24" s="15" t="s">
        <v>40</v>
      </c>
      <c r="B24" s="16" t="s">
        <v>41</v>
      </c>
      <c r="C24" s="17">
        <v>2856.3</v>
      </c>
      <c r="D24" s="17">
        <v>3783.5</v>
      </c>
      <c r="E24" s="17">
        <f t="shared" si="0"/>
        <v>927.19999999999982</v>
      </c>
      <c r="F24" s="16" t="s">
        <v>193</v>
      </c>
    </row>
    <row r="25" spans="1:104" s="18" customFormat="1" ht="151.80000000000001" x14ac:dyDescent="0.25">
      <c r="A25" s="15" t="s">
        <v>42</v>
      </c>
      <c r="B25" s="16" t="s">
        <v>43</v>
      </c>
      <c r="C25" s="17">
        <v>1617.2</v>
      </c>
      <c r="D25" s="17">
        <v>7141.7</v>
      </c>
      <c r="E25" s="17">
        <f t="shared" si="0"/>
        <v>5524.5</v>
      </c>
      <c r="F25" s="16" t="s">
        <v>197</v>
      </c>
    </row>
    <row r="26" spans="1:104" s="18" customFormat="1" ht="83.4" customHeight="1" x14ac:dyDescent="0.25">
      <c r="A26" s="15" t="s">
        <v>155</v>
      </c>
      <c r="B26" s="16" t="s">
        <v>44</v>
      </c>
      <c r="C26" s="17">
        <v>119.4</v>
      </c>
      <c r="D26" s="17">
        <v>127.1</v>
      </c>
      <c r="E26" s="17">
        <f t="shared" si="0"/>
        <v>7.6999999999999886</v>
      </c>
      <c r="F26" s="16" t="s">
        <v>198</v>
      </c>
    </row>
    <row r="27" spans="1:104" s="18" customFormat="1" ht="69.599999999999994" customHeight="1" x14ac:dyDescent="0.25">
      <c r="A27" s="15" t="s">
        <v>156</v>
      </c>
      <c r="B27" s="16" t="s">
        <v>45</v>
      </c>
      <c r="C27" s="17">
        <v>325.39999999999998</v>
      </c>
      <c r="D27" s="17">
        <v>1265.2</v>
      </c>
      <c r="E27" s="17">
        <f t="shared" si="0"/>
        <v>939.80000000000007</v>
      </c>
      <c r="F27" s="16" t="s">
        <v>199</v>
      </c>
    </row>
    <row r="28" spans="1:104" s="18" customFormat="1" ht="82.8" x14ac:dyDescent="0.25">
      <c r="A28" s="15" t="s">
        <v>138</v>
      </c>
      <c r="B28" s="16" t="s">
        <v>139</v>
      </c>
      <c r="C28" s="17">
        <v>0</v>
      </c>
      <c r="D28" s="17">
        <v>90.9</v>
      </c>
      <c r="E28" s="17">
        <f t="shared" si="0"/>
        <v>90.9</v>
      </c>
      <c r="F28" s="16" t="s">
        <v>200</v>
      </c>
    </row>
    <row r="29" spans="1:104" s="18" customFormat="1" ht="304.2" customHeight="1" x14ac:dyDescent="0.25">
      <c r="A29" s="15" t="s">
        <v>46</v>
      </c>
      <c r="B29" s="16" t="s">
        <v>47</v>
      </c>
      <c r="C29" s="17">
        <v>394.9</v>
      </c>
      <c r="D29" s="17">
        <v>-625.79999999999995</v>
      </c>
      <c r="E29" s="17">
        <f t="shared" si="0"/>
        <v>-1020.6999999999999</v>
      </c>
      <c r="F29" s="16" t="s">
        <v>194</v>
      </c>
    </row>
    <row r="30" spans="1:104" s="18" customFormat="1" ht="124.2" x14ac:dyDescent="0.25">
      <c r="A30" s="15" t="s">
        <v>142</v>
      </c>
      <c r="B30" s="24" t="s">
        <v>143</v>
      </c>
      <c r="C30" s="17">
        <v>160.80000000000001</v>
      </c>
      <c r="D30" s="17">
        <v>110.8</v>
      </c>
      <c r="E30" s="17">
        <f t="shared" si="0"/>
        <v>-50.000000000000014</v>
      </c>
      <c r="F30" s="16" t="s">
        <v>196</v>
      </c>
    </row>
    <row r="31" spans="1:104" s="2" customFormat="1" ht="27.6" x14ac:dyDescent="0.25">
      <c r="A31" s="9" t="s">
        <v>48</v>
      </c>
      <c r="B31" s="10" t="s">
        <v>49</v>
      </c>
      <c r="C31" s="13">
        <f t="shared" ref="C31:E31" si="2">C32</f>
        <v>54422.399999999994</v>
      </c>
      <c r="D31" s="13">
        <f t="shared" si="2"/>
        <v>38562.699999999997</v>
      </c>
      <c r="E31" s="13">
        <f t="shared" si="2"/>
        <v>-15859.699999999997</v>
      </c>
      <c r="F31" s="10"/>
    </row>
    <row r="32" spans="1:104" ht="27.6" x14ac:dyDescent="0.25">
      <c r="A32" s="15" t="s">
        <v>105</v>
      </c>
      <c r="B32" s="16" t="s">
        <v>50</v>
      </c>
      <c r="C32" s="17">
        <f>SUM(C33:C37)</f>
        <v>54422.399999999994</v>
      </c>
      <c r="D32" s="17">
        <f>SUM(D33:D37)</f>
        <v>38562.699999999997</v>
      </c>
      <c r="E32" s="17">
        <f>SUM(E33:E37)</f>
        <v>-15859.699999999997</v>
      </c>
      <c r="F32" s="16"/>
    </row>
    <row r="33" spans="1:6" ht="42.6" customHeight="1" x14ac:dyDescent="0.25">
      <c r="A33" s="15" t="s">
        <v>51</v>
      </c>
      <c r="B33" s="16" t="s">
        <v>52</v>
      </c>
      <c r="C33" s="17">
        <v>5341.5</v>
      </c>
      <c r="D33" s="17">
        <v>4699.3</v>
      </c>
      <c r="E33" s="17">
        <f t="shared" ref="E33:E37" si="3">D33-C33</f>
        <v>-642.19999999999982</v>
      </c>
      <c r="F33" s="41" t="s">
        <v>201</v>
      </c>
    </row>
    <row r="34" spans="1:6" ht="42.6" customHeight="1" x14ac:dyDescent="0.25">
      <c r="A34" s="15" t="s">
        <v>53</v>
      </c>
      <c r="B34" s="16" t="s">
        <v>54</v>
      </c>
      <c r="C34" s="17">
        <v>13.4</v>
      </c>
      <c r="D34" s="17">
        <v>-37.299999999999997</v>
      </c>
      <c r="E34" s="17">
        <f t="shared" si="3"/>
        <v>-50.699999999999996</v>
      </c>
      <c r="F34" s="42"/>
    </row>
    <row r="35" spans="1:6" ht="42.6" customHeight="1" x14ac:dyDescent="0.25">
      <c r="A35" s="15" t="s">
        <v>55</v>
      </c>
      <c r="B35" s="16" t="s">
        <v>56</v>
      </c>
      <c r="C35" s="17">
        <v>12055.3</v>
      </c>
      <c r="D35" s="17">
        <v>9740.5</v>
      </c>
      <c r="E35" s="17">
        <f t="shared" si="3"/>
        <v>-2314.7999999999993</v>
      </c>
      <c r="F35" s="42"/>
    </row>
    <row r="36" spans="1:6" ht="42.6" customHeight="1" x14ac:dyDescent="0.25">
      <c r="A36" s="15" t="s">
        <v>178</v>
      </c>
      <c r="B36" s="16" t="s">
        <v>179</v>
      </c>
      <c r="C36" s="17">
        <v>0</v>
      </c>
      <c r="D36" s="17">
        <v>2.4</v>
      </c>
      <c r="E36" s="17">
        <f t="shared" si="3"/>
        <v>2.4</v>
      </c>
      <c r="F36" s="42"/>
    </row>
    <row r="37" spans="1:6" ht="55.2" customHeight="1" x14ac:dyDescent="0.25">
      <c r="A37" s="15" t="s">
        <v>57</v>
      </c>
      <c r="B37" s="16" t="s">
        <v>58</v>
      </c>
      <c r="C37" s="17">
        <v>37012.199999999997</v>
      </c>
      <c r="D37" s="17">
        <v>24157.8</v>
      </c>
      <c r="E37" s="17">
        <f t="shared" si="3"/>
        <v>-12854.399999999998</v>
      </c>
      <c r="F37" s="43"/>
    </row>
    <row r="38" spans="1:6" s="12" customFormat="1" ht="30" customHeight="1" x14ac:dyDescent="0.25">
      <c r="A38" s="20" t="s">
        <v>106</v>
      </c>
      <c r="B38" s="10" t="s">
        <v>107</v>
      </c>
      <c r="C38" s="13">
        <f t="shared" ref="C38:E38" si="4">C39+C41</f>
        <v>3885.7999999999997</v>
      </c>
      <c r="D38" s="13">
        <f t="shared" si="4"/>
        <v>10478.299999999999</v>
      </c>
      <c r="E38" s="13">
        <f t="shared" si="4"/>
        <v>6592.4999999999991</v>
      </c>
      <c r="F38" s="10"/>
    </row>
    <row r="39" spans="1:6" s="2" customFormat="1" ht="15" customHeight="1" x14ac:dyDescent="0.25">
      <c r="A39" s="20" t="s">
        <v>59</v>
      </c>
      <c r="B39" s="10" t="s">
        <v>60</v>
      </c>
      <c r="C39" s="13">
        <f t="shared" ref="C39:E39" si="5">C40</f>
        <v>24.2</v>
      </c>
      <c r="D39" s="13">
        <f t="shared" si="5"/>
        <v>0</v>
      </c>
      <c r="E39" s="13">
        <f t="shared" si="5"/>
        <v>-24.2</v>
      </c>
      <c r="F39" s="10"/>
    </row>
    <row r="40" spans="1:6" ht="151.80000000000001" x14ac:dyDescent="0.25">
      <c r="A40" s="21" t="s">
        <v>61</v>
      </c>
      <c r="B40" s="16" t="s">
        <v>108</v>
      </c>
      <c r="C40" s="17">
        <v>24.2</v>
      </c>
      <c r="D40" s="17">
        <v>0</v>
      </c>
      <c r="E40" s="17">
        <f t="shared" ref="E40:E76" si="6">D40-C40</f>
        <v>-24.2</v>
      </c>
      <c r="F40" s="16" t="s">
        <v>214</v>
      </c>
    </row>
    <row r="41" spans="1:6" s="2" customFormat="1" ht="15" customHeight="1" x14ac:dyDescent="0.25">
      <c r="A41" s="20" t="s">
        <v>62</v>
      </c>
      <c r="B41" s="10" t="s">
        <v>63</v>
      </c>
      <c r="C41" s="11">
        <f>SUM(C42:C46)</f>
        <v>3861.6</v>
      </c>
      <c r="D41" s="11">
        <f>SUM(D42:D46)</f>
        <v>10478.299999999999</v>
      </c>
      <c r="E41" s="11">
        <f>SUM(E42:E46)</f>
        <v>6616.6999999999989</v>
      </c>
      <c r="F41" s="10"/>
    </row>
    <row r="42" spans="1:6" ht="41.4" x14ac:dyDescent="0.25">
      <c r="A42" s="21" t="s">
        <v>151</v>
      </c>
      <c r="B42" s="16" t="s">
        <v>64</v>
      </c>
      <c r="C42" s="17">
        <v>3861.6</v>
      </c>
      <c r="D42" s="17">
        <v>3945.3</v>
      </c>
      <c r="E42" s="17">
        <f t="shared" si="6"/>
        <v>83.700000000000273</v>
      </c>
      <c r="F42" s="16" t="s">
        <v>202</v>
      </c>
    </row>
    <row r="43" spans="1:6" ht="96.6" x14ac:dyDescent="0.25">
      <c r="A43" s="21" t="s">
        <v>152</v>
      </c>
      <c r="B43" s="16" t="s">
        <v>65</v>
      </c>
      <c r="C43" s="17">
        <v>0</v>
      </c>
      <c r="D43" s="17">
        <v>5476.7</v>
      </c>
      <c r="E43" s="17">
        <f t="shared" si="6"/>
        <v>5476.7</v>
      </c>
      <c r="F43" s="16" t="s">
        <v>215</v>
      </c>
    </row>
    <row r="44" spans="1:6" ht="224.4" customHeight="1" x14ac:dyDescent="0.25">
      <c r="A44" s="38" t="s">
        <v>153</v>
      </c>
      <c r="B44" s="36" t="s">
        <v>65</v>
      </c>
      <c r="C44" s="37">
        <v>0</v>
      </c>
      <c r="D44" s="37">
        <v>1046.4000000000001</v>
      </c>
      <c r="E44" s="37">
        <f t="shared" si="6"/>
        <v>1046.4000000000001</v>
      </c>
      <c r="F44" s="39" t="s">
        <v>216</v>
      </c>
    </row>
    <row r="45" spans="1:6" ht="110.4" x14ac:dyDescent="0.25">
      <c r="A45" s="21" t="s">
        <v>180</v>
      </c>
      <c r="B45" s="16" t="s">
        <v>65</v>
      </c>
      <c r="C45" s="17">
        <v>0</v>
      </c>
      <c r="D45" s="17">
        <v>7.9</v>
      </c>
      <c r="E45" s="17">
        <f t="shared" ref="E45" si="7">D45-C45</f>
        <v>7.9</v>
      </c>
      <c r="F45" s="16" t="s">
        <v>218</v>
      </c>
    </row>
    <row r="46" spans="1:6" ht="96.6" x14ac:dyDescent="0.25">
      <c r="A46" s="21" t="s">
        <v>154</v>
      </c>
      <c r="B46" s="16" t="s">
        <v>65</v>
      </c>
      <c r="C46" s="17">
        <v>0</v>
      </c>
      <c r="D46" s="17">
        <v>2</v>
      </c>
      <c r="E46" s="17">
        <f t="shared" si="6"/>
        <v>2</v>
      </c>
      <c r="F46" s="16" t="s">
        <v>217</v>
      </c>
    </row>
    <row r="47" spans="1:6" s="2" customFormat="1" ht="30" customHeight="1" x14ac:dyDescent="0.25">
      <c r="A47" s="20" t="s">
        <v>109</v>
      </c>
      <c r="B47" s="10" t="s">
        <v>66</v>
      </c>
      <c r="C47" s="11">
        <f>SUM(C48:C51)</f>
        <v>0</v>
      </c>
      <c r="D47" s="11">
        <f t="shared" ref="D47:E47" si="8">SUM(D48:D51)</f>
        <v>1799.2</v>
      </c>
      <c r="E47" s="11">
        <f t="shared" si="8"/>
        <v>1799.2</v>
      </c>
      <c r="F47" s="10"/>
    </row>
    <row r="48" spans="1:6" ht="138" x14ac:dyDescent="0.25">
      <c r="A48" s="21" t="s">
        <v>157</v>
      </c>
      <c r="B48" s="16" t="s">
        <v>158</v>
      </c>
      <c r="C48" s="17">
        <v>0</v>
      </c>
      <c r="D48" s="17">
        <v>266</v>
      </c>
      <c r="E48" s="17">
        <f t="shared" si="6"/>
        <v>266</v>
      </c>
      <c r="F48" s="16" t="s">
        <v>219</v>
      </c>
    </row>
    <row r="49" spans="1:6" ht="97.8" customHeight="1" x14ac:dyDescent="0.25">
      <c r="A49" s="15" t="s">
        <v>67</v>
      </c>
      <c r="B49" s="16" t="s">
        <v>68</v>
      </c>
      <c r="C49" s="17">
        <v>0</v>
      </c>
      <c r="D49" s="17">
        <v>841.4</v>
      </c>
      <c r="E49" s="17">
        <f t="shared" si="6"/>
        <v>841.4</v>
      </c>
      <c r="F49" s="16" t="s">
        <v>205</v>
      </c>
    </row>
    <row r="50" spans="1:6" ht="96.6" x14ac:dyDescent="0.25">
      <c r="A50" s="15" t="s">
        <v>92</v>
      </c>
      <c r="B50" s="16" t="s">
        <v>93</v>
      </c>
      <c r="C50" s="17">
        <v>0</v>
      </c>
      <c r="D50" s="17">
        <v>667.5</v>
      </c>
      <c r="E50" s="17">
        <f t="shared" si="6"/>
        <v>667.5</v>
      </c>
      <c r="F50" s="16" t="s">
        <v>206</v>
      </c>
    </row>
    <row r="51" spans="1:6" ht="82.8" x14ac:dyDescent="0.25">
      <c r="A51" s="15" t="s">
        <v>159</v>
      </c>
      <c r="B51" s="16" t="s">
        <v>160</v>
      </c>
      <c r="C51" s="17">
        <v>0</v>
      </c>
      <c r="D51" s="17">
        <v>24.3</v>
      </c>
      <c r="E51" s="17">
        <f t="shared" si="6"/>
        <v>24.3</v>
      </c>
      <c r="F51" s="16" t="s">
        <v>220</v>
      </c>
    </row>
    <row r="52" spans="1:6" s="12" customFormat="1" ht="15" customHeight="1" x14ac:dyDescent="0.25">
      <c r="A52" s="20" t="s">
        <v>69</v>
      </c>
      <c r="B52" s="10" t="s">
        <v>70</v>
      </c>
      <c r="C52" s="11">
        <f>SUM(C53:C76)</f>
        <v>0</v>
      </c>
      <c r="D52" s="11">
        <f>SUM(D53:D76)</f>
        <v>17181.100000000002</v>
      </c>
      <c r="E52" s="11">
        <f>SUM(E53:E76)</f>
        <v>17181.100000000002</v>
      </c>
      <c r="F52" s="10"/>
    </row>
    <row r="53" spans="1:6" s="18" customFormat="1" ht="96.6" x14ac:dyDescent="0.25">
      <c r="A53" s="21" t="s">
        <v>161</v>
      </c>
      <c r="B53" s="16" t="s">
        <v>111</v>
      </c>
      <c r="C53" s="17">
        <v>0</v>
      </c>
      <c r="D53" s="17">
        <v>1.8</v>
      </c>
      <c r="E53" s="17">
        <f t="shared" si="6"/>
        <v>1.8</v>
      </c>
      <c r="F53" s="16" t="s">
        <v>204</v>
      </c>
    </row>
    <row r="54" spans="1:6" s="18" customFormat="1" ht="96.6" x14ac:dyDescent="0.25">
      <c r="A54" s="21" t="s">
        <v>110</v>
      </c>
      <c r="B54" s="16" t="s">
        <v>111</v>
      </c>
      <c r="C54" s="17">
        <v>0</v>
      </c>
      <c r="D54" s="17">
        <v>13.6</v>
      </c>
      <c r="E54" s="17">
        <f t="shared" si="6"/>
        <v>13.6</v>
      </c>
      <c r="F54" s="16" t="s">
        <v>203</v>
      </c>
    </row>
    <row r="55" spans="1:6" s="18" customFormat="1" ht="124.2" x14ac:dyDescent="0.25">
      <c r="A55" s="21" t="s">
        <v>162</v>
      </c>
      <c r="B55" s="16" t="s">
        <v>113</v>
      </c>
      <c r="C55" s="17">
        <v>0</v>
      </c>
      <c r="D55" s="17">
        <v>30.7</v>
      </c>
      <c r="E55" s="17">
        <f t="shared" si="6"/>
        <v>30.7</v>
      </c>
      <c r="F55" s="16" t="s">
        <v>204</v>
      </c>
    </row>
    <row r="56" spans="1:6" s="18" customFormat="1" ht="124.2" x14ac:dyDescent="0.25">
      <c r="A56" s="21" t="s">
        <v>112</v>
      </c>
      <c r="B56" s="16" t="s">
        <v>113</v>
      </c>
      <c r="C56" s="17">
        <v>0</v>
      </c>
      <c r="D56" s="17">
        <v>3.5</v>
      </c>
      <c r="E56" s="17">
        <f t="shared" si="6"/>
        <v>3.5</v>
      </c>
      <c r="F56" s="16" t="s">
        <v>203</v>
      </c>
    </row>
    <row r="57" spans="1:6" s="18" customFormat="1" ht="96.6" x14ac:dyDescent="0.25">
      <c r="A57" s="21" t="s">
        <v>163</v>
      </c>
      <c r="B57" s="16" t="s">
        <v>115</v>
      </c>
      <c r="C57" s="17">
        <v>0</v>
      </c>
      <c r="D57" s="17">
        <v>0.2</v>
      </c>
      <c r="E57" s="17">
        <f t="shared" ref="E57" si="9">D57-C57</f>
        <v>0.2</v>
      </c>
      <c r="F57" s="16" t="s">
        <v>204</v>
      </c>
    </row>
    <row r="58" spans="1:6" s="18" customFormat="1" ht="96.6" x14ac:dyDescent="0.25">
      <c r="A58" s="21" t="s">
        <v>114</v>
      </c>
      <c r="B58" s="16" t="s">
        <v>115</v>
      </c>
      <c r="C58" s="17">
        <v>0</v>
      </c>
      <c r="D58" s="17">
        <v>0.5</v>
      </c>
      <c r="E58" s="17">
        <f t="shared" si="6"/>
        <v>0.5</v>
      </c>
      <c r="F58" s="16" t="s">
        <v>203</v>
      </c>
    </row>
    <row r="59" spans="1:6" s="18" customFormat="1" ht="105" customHeight="1" x14ac:dyDescent="0.25">
      <c r="A59" s="21" t="s">
        <v>164</v>
      </c>
      <c r="B59" s="16" t="s">
        <v>116</v>
      </c>
      <c r="C59" s="17">
        <v>0</v>
      </c>
      <c r="D59" s="17">
        <v>88</v>
      </c>
      <c r="E59" s="17">
        <f t="shared" si="6"/>
        <v>88</v>
      </c>
      <c r="F59" s="16" t="s">
        <v>204</v>
      </c>
    </row>
    <row r="60" spans="1:6" s="18" customFormat="1" ht="96.6" x14ac:dyDescent="0.25">
      <c r="A60" s="21" t="s">
        <v>165</v>
      </c>
      <c r="B60" s="16" t="s">
        <v>166</v>
      </c>
      <c r="C60" s="17">
        <v>0</v>
      </c>
      <c r="D60" s="17">
        <v>4.3</v>
      </c>
      <c r="E60" s="17">
        <f t="shared" si="6"/>
        <v>4.3</v>
      </c>
      <c r="F60" s="16" t="s">
        <v>204</v>
      </c>
    </row>
    <row r="61" spans="1:6" s="18" customFormat="1" ht="96.6" x14ac:dyDescent="0.25">
      <c r="A61" s="21" t="s">
        <v>167</v>
      </c>
      <c r="B61" s="16" t="s">
        <v>117</v>
      </c>
      <c r="C61" s="17">
        <v>0</v>
      </c>
      <c r="D61" s="17">
        <v>19.399999999999999</v>
      </c>
      <c r="E61" s="17">
        <f t="shared" si="6"/>
        <v>19.399999999999999</v>
      </c>
      <c r="F61" s="16" t="s">
        <v>204</v>
      </c>
    </row>
    <row r="62" spans="1:6" s="18" customFormat="1" ht="119.4" customHeight="1" x14ac:dyDescent="0.25">
      <c r="A62" s="21" t="s">
        <v>168</v>
      </c>
      <c r="B62" s="16" t="s">
        <v>118</v>
      </c>
      <c r="C62" s="17">
        <v>0</v>
      </c>
      <c r="D62" s="17">
        <v>68.400000000000006</v>
      </c>
      <c r="E62" s="17">
        <f t="shared" si="6"/>
        <v>68.400000000000006</v>
      </c>
      <c r="F62" s="16" t="s">
        <v>204</v>
      </c>
    </row>
    <row r="63" spans="1:6" s="18" customFormat="1" ht="138" x14ac:dyDescent="0.25">
      <c r="A63" s="21" t="s">
        <v>144</v>
      </c>
      <c r="B63" s="24" t="s">
        <v>145</v>
      </c>
      <c r="C63" s="17">
        <v>0</v>
      </c>
      <c r="D63" s="17">
        <v>12</v>
      </c>
      <c r="E63" s="17">
        <f t="shared" si="6"/>
        <v>12</v>
      </c>
      <c r="F63" s="16" t="s">
        <v>207</v>
      </c>
    </row>
    <row r="64" spans="1:6" s="18" customFormat="1" ht="248.4" customHeight="1" x14ac:dyDescent="0.25">
      <c r="A64" s="21" t="s">
        <v>119</v>
      </c>
      <c r="B64" s="16" t="s">
        <v>120</v>
      </c>
      <c r="C64" s="17">
        <v>0</v>
      </c>
      <c r="D64" s="17">
        <v>37</v>
      </c>
      <c r="E64" s="17">
        <f t="shared" si="6"/>
        <v>37</v>
      </c>
      <c r="F64" s="16" t="s">
        <v>208</v>
      </c>
    </row>
    <row r="65" spans="1:6" s="18" customFormat="1" ht="105" customHeight="1" x14ac:dyDescent="0.25">
      <c r="A65" s="21" t="s">
        <v>169</v>
      </c>
      <c r="B65" s="16" t="s">
        <v>121</v>
      </c>
      <c r="C65" s="17">
        <v>0</v>
      </c>
      <c r="D65" s="17">
        <v>4.8</v>
      </c>
      <c r="E65" s="17">
        <f t="shared" si="6"/>
        <v>4.8</v>
      </c>
      <c r="F65" s="16" t="s">
        <v>204</v>
      </c>
    </row>
    <row r="66" spans="1:6" s="18" customFormat="1" ht="96.6" x14ac:dyDescent="0.25">
      <c r="A66" s="21" t="s">
        <v>170</v>
      </c>
      <c r="B66" s="16" t="s">
        <v>123</v>
      </c>
      <c r="C66" s="17">
        <v>0</v>
      </c>
      <c r="D66" s="17">
        <v>11554</v>
      </c>
      <c r="E66" s="17">
        <f t="shared" si="6"/>
        <v>11554</v>
      </c>
      <c r="F66" s="16" t="s">
        <v>204</v>
      </c>
    </row>
    <row r="67" spans="1:6" s="18" customFormat="1" ht="96.6" x14ac:dyDescent="0.25">
      <c r="A67" s="21" t="s">
        <v>122</v>
      </c>
      <c r="B67" s="16" t="s">
        <v>123</v>
      </c>
      <c r="C67" s="17">
        <v>0</v>
      </c>
      <c r="D67" s="17">
        <v>0.5</v>
      </c>
      <c r="E67" s="17">
        <f t="shared" si="6"/>
        <v>0.5</v>
      </c>
      <c r="F67" s="16" t="s">
        <v>203</v>
      </c>
    </row>
    <row r="68" spans="1:6" s="18" customFormat="1" ht="110.4" x14ac:dyDescent="0.25">
      <c r="A68" s="21" t="s">
        <v>171</v>
      </c>
      <c r="B68" s="16" t="s">
        <v>125</v>
      </c>
      <c r="C68" s="17">
        <v>0</v>
      </c>
      <c r="D68" s="17">
        <v>200.2</v>
      </c>
      <c r="E68" s="17">
        <f t="shared" si="6"/>
        <v>200.2</v>
      </c>
      <c r="F68" s="16" t="s">
        <v>204</v>
      </c>
    </row>
    <row r="69" spans="1:6" s="18" customFormat="1" ht="110.4" x14ac:dyDescent="0.25">
      <c r="A69" s="21" t="s">
        <v>124</v>
      </c>
      <c r="B69" s="16" t="s">
        <v>125</v>
      </c>
      <c r="C69" s="17">
        <v>0</v>
      </c>
      <c r="D69" s="17">
        <v>11.4</v>
      </c>
      <c r="E69" s="17">
        <f t="shared" si="6"/>
        <v>11.4</v>
      </c>
      <c r="F69" s="16" t="s">
        <v>203</v>
      </c>
    </row>
    <row r="70" spans="1:6" s="18" customFormat="1" ht="82.8" x14ac:dyDescent="0.25">
      <c r="A70" s="21" t="s">
        <v>126</v>
      </c>
      <c r="B70" s="16" t="s">
        <v>127</v>
      </c>
      <c r="C70" s="17">
        <v>0</v>
      </c>
      <c r="D70" s="17">
        <v>4228.2</v>
      </c>
      <c r="E70" s="17">
        <f t="shared" si="6"/>
        <v>4228.2</v>
      </c>
      <c r="F70" s="16" t="s">
        <v>209</v>
      </c>
    </row>
    <row r="71" spans="1:6" s="18" customFormat="1" ht="82.8" x14ac:dyDescent="0.25">
      <c r="A71" s="21" t="s">
        <v>172</v>
      </c>
      <c r="B71" s="24" t="s">
        <v>127</v>
      </c>
      <c r="C71" s="17">
        <v>0</v>
      </c>
      <c r="D71" s="17">
        <v>4.9000000000000004</v>
      </c>
      <c r="E71" s="17">
        <f t="shared" si="6"/>
        <v>4.9000000000000004</v>
      </c>
      <c r="F71" s="16" t="s">
        <v>210</v>
      </c>
    </row>
    <row r="72" spans="1:6" s="18" customFormat="1" ht="82.8" x14ac:dyDescent="0.25">
      <c r="A72" s="21" t="s">
        <v>128</v>
      </c>
      <c r="B72" s="16" t="s">
        <v>129</v>
      </c>
      <c r="C72" s="17">
        <v>0</v>
      </c>
      <c r="D72" s="17">
        <v>69.099999999999994</v>
      </c>
      <c r="E72" s="17">
        <f t="shared" si="6"/>
        <v>69.099999999999994</v>
      </c>
      <c r="F72" s="16" t="s">
        <v>209</v>
      </c>
    </row>
    <row r="73" spans="1:6" s="18" customFormat="1" ht="179.4" x14ac:dyDescent="0.25">
      <c r="A73" s="21" t="s">
        <v>173</v>
      </c>
      <c r="B73" s="16" t="s">
        <v>174</v>
      </c>
      <c r="C73" s="17">
        <v>0</v>
      </c>
      <c r="D73" s="17">
        <v>249.9</v>
      </c>
      <c r="E73" s="17">
        <f t="shared" si="6"/>
        <v>249.9</v>
      </c>
      <c r="F73" s="16" t="s">
        <v>209</v>
      </c>
    </row>
    <row r="74" spans="1:6" s="18" customFormat="1" ht="82.8" x14ac:dyDescent="0.25">
      <c r="A74" s="21" t="s">
        <v>131</v>
      </c>
      <c r="B74" s="16" t="s">
        <v>130</v>
      </c>
      <c r="C74" s="17">
        <v>0</v>
      </c>
      <c r="D74" s="17">
        <v>9.6999999999999993</v>
      </c>
      <c r="E74" s="17">
        <f t="shared" si="6"/>
        <v>9.6999999999999993</v>
      </c>
      <c r="F74" s="16" t="s">
        <v>211</v>
      </c>
    </row>
    <row r="75" spans="1:6" ht="82.8" x14ac:dyDescent="0.25">
      <c r="A75" s="21" t="s">
        <v>132</v>
      </c>
      <c r="B75" s="16" t="s">
        <v>130</v>
      </c>
      <c r="C75" s="17">
        <v>0</v>
      </c>
      <c r="D75" s="17">
        <v>5.6</v>
      </c>
      <c r="E75" s="17">
        <f t="shared" si="6"/>
        <v>5.6</v>
      </c>
      <c r="F75" s="16" t="s">
        <v>212</v>
      </c>
    </row>
    <row r="76" spans="1:6" ht="138" x14ac:dyDescent="0.25">
      <c r="A76" s="21" t="s">
        <v>133</v>
      </c>
      <c r="B76" s="24" t="s">
        <v>146</v>
      </c>
      <c r="C76" s="17">
        <v>0</v>
      </c>
      <c r="D76" s="17">
        <v>563.4</v>
      </c>
      <c r="E76" s="17">
        <f t="shared" si="6"/>
        <v>563.4</v>
      </c>
      <c r="F76" s="16" t="s">
        <v>213</v>
      </c>
    </row>
    <row r="77" spans="1:6" s="12" customFormat="1" ht="15" customHeight="1" x14ac:dyDescent="0.25">
      <c r="A77" s="9" t="s">
        <v>71</v>
      </c>
      <c r="B77" s="31" t="s">
        <v>72</v>
      </c>
      <c r="C77" s="13">
        <f>C78+C91+C94</f>
        <v>123273.3</v>
      </c>
      <c r="D77" s="13">
        <f>D78+D91+D94</f>
        <v>100051.5</v>
      </c>
      <c r="E77" s="13">
        <f>E78+E91+E94</f>
        <v>-23221.799999999996</v>
      </c>
      <c r="F77" s="10"/>
    </row>
    <row r="78" spans="1:6" s="12" customFormat="1" ht="43.8" customHeight="1" x14ac:dyDescent="0.25">
      <c r="A78" s="9" t="s">
        <v>73</v>
      </c>
      <c r="B78" s="10" t="s">
        <v>74</v>
      </c>
      <c r="C78" s="13">
        <f>C79+C84+C88</f>
        <v>123273.3</v>
      </c>
      <c r="D78" s="13">
        <f>D79+D84+D88</f>
        <v>100145.7</v>
      </c>
      <c r="E78" s="13">
        <f>E79+E84+E88</f>
        <v>-23127.599999999995</v>
      </c>
      <c r="F78" s="10"/>
    </row>
    <row r="79" spans="1:6" s="12" customFormat="1" ht="45" customHeight="1" x14ac:dyDescent="0.25">
      <c r="A79" s="9" t="s">
        <v>94</v>
      </c>
      <c r="B79" s="10" t="s">
        <v>75</v>
      </c>
      <c r="C79" s="13">
        <f>C80+C81</f>
        <v>109588</v>
      </c>
      <c r="D79" s="13">
        <f>D80+D81</f>
        <v>86071.2</v>
      </c>
      <c r="E79" s="13">
        <f>E80+E81</f>
        <v>-23516.799999999996</v>
      </c>
      <c r="F79" s="10"/>
    </row>
    <row r="80" spans="1:6" s="18" customFormat="1" ht="82.8" x14ac:dyDescent="0.25">
      <c r="A80" s="15" t="s">
        <v>175</v>
      </c>
      <c r="B80" s="16" t="s">
        <v>176</v>
      </c>
      <c r="C80" s="25">
        <v>0</v>
      </c>
      <c r="D80" s="25">
        <v>589</v>
      </c>
      <c r="E80" s="17">
        <f t="shared" ref="E80:E83" si="10">D80-C80</f>
        <v>589</v>
      </c>
      <c r="F80" s="16" t="s">
        <v>224</v>
      </c>
    </row>
    <row r="81" spans="1:6" ht="29.4" customHeight="1" x14ac:dyDescent="0.25">
      <c r="A81" s="15" t="s">
        <v>95</v>
      </c>
      <c r="B81" s="16" t="s">
        <v>76</v>
      </c>
      <c r="C81" s="25">
        <f>C82+C83</f>
        <v>109588</v>
      </c>
      <c r="D81" s="25">
        <f t="shared" ref="D81:E81" si="11">D82+D83</f>
        <v>85482.2</v>
      </c>
      <c r="E81" s="25">
        <f t="shared" si="11"/>
        <v>-24105.799999999996</v>
      </c>
      <c r="F81" s="16"/>
    </row>
    <row r="82" spans="1:6" ht="69" x14ac:dyDescent="0.25">
      <c r="A82" s="15" t="s">
        <v>96</v>
      </c>
      <c r="B82" s="26" t="s">
        <v>134</v>
      </c>
      <c r="C82" s="17">
        <v>30157.599999999999</v>
      </c>
      <c r="D82" s="17">
        <v>30157.5</v>
      </c>
      <c r="E82" s="17">
        <f t="shared" si="10"/>
        <v>-9.9999999998544808E-2</v>
      </c>
      <c r="F82" s="16"/>
    </row>
    <row r="83" spans="1:6" ht="151.80000000000001" x14ac:dyDescent="0.25">
      <c r="A83" s="15" t="s">
        <v>96</v>
      </c>
      <c r="B83" s="26" t="s">
        <v>148</v>
      </c>
      <c r="C83" s="17">
        <v>79430.399999999994</v>
      </c>
      <c r="D83" s="17">
        <v>55324.7</v>
      </c>
      <c r="E83" s="17">
        <f t="shared" si="10"/>
        <v>-24105.699999999997</v>
      </c>
      <c r="F83" s="16" t="s">
        <v>223</v>
      </c>
    </row>
    <row r="84" spans="1:6" s="12" customFormat="1" ht="30" customHeight="1" x14ac:dyDescent="0.25">
      <c r="A84" s="9" t="s">
        <v>97</v>
      </c>
      <c r="B84" s="10" t="s">
        <v>77</v>
      </c>
      <c r="C84" s="13">
        <f>C85+C87</f>
        <v>3649.5</v>
      </c>
      <c r="D84" s="13">
        <f t="shared" ref="D84:E84" si="12">D85+D87</f>
        <v>3538.7</v>
      </c>
      <c r="E84" s="13">
        <f t="shared" si="12"/>
        <v>-110.80000000000001</v>
      </c>
      <c r="F84" s="10"/>
    </row>
    <row r="85" spans="1:6" s="18" customFormat="1" ht="45" customHeight="1" x14ac:dyDescent="0.25">
      <c r="A85" s="15" t="s">
        <v>98</v>
      </c>
      <c r="B85" s="16" t="s">
        <v>135</v>
      </c>
      <c r="C85" s="25">
        <f t="shared" ref="C85:E85" si="13">C86</f>
        <v>3486.7</v>
      </c>
      <c r="D85" s="25">
        <f t="shared" si="13"/>
        <v>3527.7</v>
      </c>
      <c r="E85" s="25">
        <f t="shared" si="13"/>
        <v>41</v>
      </c>
      <c r="F85" s="16"/>
    </row>
    <row r="86" spans="1:6" s="18" customFormat="1" ht="82.8" x14ac:dyDescent="0.25">
      <c r="A86" s="15" t="s">
        <v>99</v>
      </c>
      <c r="B86" s="27" t="s">
        <v>78</v>
      </c>
      <c r="C86" s="17">
        <v>3486.7</v>
      </c>
      <c r="D86" s="17">
        <v>3527.7</v>
      </c>
      <c r="E86" s="17">
        <f t="shared" ref="E86:E90" si="14">D86-C86</f>
        <v>41</v>
      </c>
      <c r="F86" s="16" t="s">
        <v>222</v>
      </c>
    </row>
    <row r="87" spans="1:6" s="18" customFormat="1" ht="69" x14ac:dyDescent="0.25">
      <c r="A87" s="15" t="s">
        <v>149</v>
      </c>
      <c r="B87" s="28" t="s">
        <v>150</v>
      </c>
      <c r="C87" s="17">
        <v>162.80000000000001</v>
      </c>
      <c r="D87" s="17">
        <v>11</v>
      </c>
      <c r="E87" s="17">
        <f t="shared" si="14"/>
        <v>-151.80000000000001</v>
      </c>
      <c r="F87" s="16" t="s">
        <v>221</v>
      </c>
    </row>
    <row r="88" spans="1:6" s="12" customFormat="1" ht="15" customHeight="1" x14ac:dyDescent="0.25">
      <c r="A88" s="9" t="s">
        <v>100</v>
      </c>
      <c r="B88" s="29" t="s">
        <v>79</v>
      </c>
      <c r="C88" s="13">
        <f>SUM(C89:C90)</f>
        <v>10035.799999999999</v>
      </c>
      <c r="D88" s="13">
        <f t="shared" ref="D88:E88" si="15">SUM(D89:D90)</f>
        <v>10535.8</v>
      </c>
      <c r="E88" s="13">
        <f t="shared" si="15"/>
        <v>500</v>
      </c>
      <c r="F88" s="10"/>
    </row>
    <row r="89" spans="1:6" s="18" customFormat="1" ht="75" customHeight="1" x14ac:dyDescent="0.25">
      <c r="A89" s="15" t="s">
        <v>101</v>
      </c>
      <c r="B89" s="30" t="s">
        <v>80</v>
      </c>
      <c r="C89" s="17">
        <v>10035.799999999999</v>
      </c>
      <c r="D89" s="17">
        <v>10035.799999999999</v>
      </c>
      <c r="E89" s="17">
        <f t="shared" si="14"/>
        <v>0</v>
      </c>
      <c r="F89" s="16"/>
    </row>
    <row r="90" spans="1:6" s="18" customFormat="1" ht="96.6" x14ac:dyDescent="0.25">
      <c r="A90" s="15" t="s">
        <v>181</v>
      </c>
      <c r="B90" s="30" t="s">
        <v>182</v>
      </c>
      <c r="C90" s="17">
        <v>0</v>
      </c>
      <c r="D90" s="17">
        <v>500</v>
      </c>
      <c r="E90" s="17">
        <f t="shared" si="14"/>
        <v>500</v>
      </c>
      <c r="F90" s="16" t="s">
        <v>225</v>
      </c>
    </row>
    <row r="91" spans="1:6" s="12" customFormat="1" ht="69" x14ac:dyDescent="0.25">
      <c r="A91" s="9" t="s">
        <v>81</v>
      </c>
      <c r="B91" s="29" t="s">
        <v>177</v>
      </c>
      <c r="C91" s="11">
        <f t="shared" ref="C91:E91" si="16">C92</f>
        <v>0</v>
      </c>
      <c r="D91" s="11">
        <f t="shared" si="16"/>
        <v>5.8</v>
      </c>
      <c r="E91" s="11">
        <f t="shared" si="16"/>
        <v>5.8</v>
      </c>
      <c r="F91" s="10"/>
    </row>
    <row r="92" spans="1:6" s="12" customFormat="1" ht="104.4" customHeight="1" x14ac:dyDescent="0.25">
      <c r="A92" s="31" t="s">
        <v>102</v>
      </c>
      <c r="B92" s="29" t="s">
        <v>104</v>
      </c>
      <c r="C92" s="11">
        <f>SUM(C93:C93)</f>
        <v>0</v>
      </c>
      <c r="D92" s="11">
        <f>SUM(D93:D93)</f>
        <v>5.8</v>
      </c>
      <c r="E92" s="11">
        <f>SUM(E93:E93)</f>
        <v>5.8</v>
      </c>
      <c r="F92" s="10"/>
    </row>
    <row r="93" spans="1:6" s="18" customFormat="1" ht="264" x14ac:dyDescent="0.25">
      <c r="A93" s="15" t="s">
        <v>103</v>
      </c>
      <c r="B93" s="30" t="s">
        <v>82</v>
      </c>
      <c r="C93" s="17">
        <v>0</v>
      </c>
      <c r="D93" s="17">
        <v>5.8</v>
      </c>
      <c r="E93" s="17">
        <f t="shared" ref="E93" si="17">D93-C93</f>
        <v>5.8</v>
      </c>
      <c r="F93" s="39" t="s">
        <v>226</v>
      </c>
    </row>
    <row r="94" spans="1:6" s="12" customFormat="1" ht="45" customHeight="1" x14ac:dyDescent="0.25">
      <c r="A94" s="9" t="s">
        <v>83</v>
      </c>
      <c r="B94" s="32" t="s">
        <v>84</v>
      </c>
      <c r="C94" s="11">
        <f t="shared" ref="C94:E95" si="18">C95</f>
        <v>0</v>
      </c>
      <c r="D94" s="11">
        <f t="shared" si="18"/>
        <v>-100</v>
      </c>
      <c r="E94" s="11">
        <f t="shared" si="18"/>
        <v>-100</v>
      </c>
      <c r="F94" s="10"/>
    </row>
    <row r="95" spans="1:6" s="12" customFormat="1" ht="60" customHeight="1" x14ac:dyDescent="0.25">
      <c r="A95" s="9" t="s">
        <v>136</v>
      </c>
      <c r="B95" s="32" t="s">
        <v>85</v>
      </c>
      <c r="C95" s="11">
        <f t="shared" si="18"/>
        <v>0</v>
      </c>
      <c r="D95" s="11">
        <f t="shared" si="18"/>
        <v>-100</v>
      </c>
      <c r="E95" s="11">
        <f t="shared" si="18"/>
        <v>-100</v>
      </c>
      <c r="F95" s="10"/>
    </row>
    <row r="96" spans="1:6" s="18" customFormat="1" ht="138" x14ac:dyDescent="0.25">
      <c r="A96" s="15" t="s">
        <v>137</v>
      </c>
      <c r="B96" s="33" t="s">
        <v>86</v>
      </c>
      <c r="C96" s="17">
        <v>0</v>
      </c>
      <c r="D96" s="17">
        <v>-100</v>
      </c>
      <c r="E96" s="17">
        <f t="shared" ref="E96" si="19">D96-C96</f>
        <v>-100</v>
      </c>
      <c r="F96" s="16" t="s">
        <v>227</v>
      </c>
    </row>
    <row r="97" spans="1:1" x14ac:dyDescent="0.25">
      <c r="A97" s="1"/>
    </row>
    <row r="98" spans="1:1" x14ac:dyDescent="0.25">
      <c r="A98" s="1"/>
    </row>
    <row r="99" spans="1:1" x14ac:dyDescent="0.25">
      <c r="A99" s="1"/>
    </row>
    <row r="100" spans="1:1" x14ac:dyDescent="0.25">
      <c r="A100" s="1"/>
    </row>
    <row r="101" spans="1:1" x14ac:dyDescent="0.25">
      <c r="A101" s="1"/>
    </row>
    <row r="102" spans="1:1" x14ac:dyDescent="0.25">
      <c r="A102" s="1"/>
    </row>
    <row r="103" spans="1:1" x14ac:dyDescent="0.25">
      <c r="A103" s="1"/>
    </row>
    <row r="104" spans="1:1" x14ac:dyDescent="0.25">
      <c r="A104" s="1"/>
    </row>
    <row r="105" spans="1:1" x14ac:dyDescent="0.25">
      <c r="A105" s="1"/>
    </row>
    <row r="106" spans="1:1" x14ac:dyDescent="0.25">
      <c r="A106" s="1"/>
    </row>
    <row r="107" spans="1:1" x14ac:dyDescent="0.25">
      <c r="A107" s="1"/>
    </row>
    <row r="109" spans="1:1" x14ac:dyDescent="0.25">
      <c r="A109" s="1"/>
    </row>
    <row r="110" spans="1:1" x14ac:dyDescent="0.25">
      <c r="A110" s="1"/>
    </row>
    <row r="111" spans="1:1" x14ac:dyDescent="0.25">
      <c r="A111" s="1"/>
    </row>
    <row r="112" spans="1:1" x14ac:dyDescent="0.25">
      <c r="A112" s="1"/>
    </row>
    <row r="115" spans="1:1" x14ac:dyDescent="0.25">
      <c r="A115" s="1"/>
    </row>
    <row r="116" spans="1:1" x14ac:dyDescent="0.25">
      <c r="A116" s="1"/>
    </row>
  </sheetData>
  <mergeCells count="2">
    <mergeCell ref="A1:F1"/>
    <mergeCell ref="F33:F37"/>
  </mergeCells>
  <pageMargins left="0.70866141732283472" right="0.19685039370078741" top="0.74803149606299213" bottom="0" header="0.31496062992125984" footer="0.31496062992125984"/>
  <pageSetup paperSize="9" scale="75"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2023-03-23T14:10:48Z</dcterms:modified>
</cp:coreProperties>
</file>