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8"/>
  </bookViews>
  <sheets>
    <sheet name="Лист1" sheetId="1" r:id="rId1"/>
  </sheets>
  <definedNames>
    <definedName name="_xlnm.Print_Titles" localSheetId="0">Лист1!$4:$5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E49" i="1"/>
  <c r="D49" i="1"/>
  <c r="G48" i="1"/>
  <c r="G47" i="1"/>
  <c r="E46" i="1"/>
  <c r="D46" i="1"/>
  <c r="E32" i="1"/>
  <c r="D32" i="1"/>
  <c r="G33" i="1"/>
  <c r="G46" i="1" l="1"/>
  <c r="G51" i="1"/>
  <c r="G50" i="1"/>
  <c r="G45" i="1"/>
  <c r="E44" i="1"/>
  <c r="D44" i="1"/>
  <c r="G40" i="1"/>
  <c r="G39" i="1"/>
  <c r="E38" i="1"/>
  <c r="G38" i="1" s="1"/>
  <c r="D38" i="1"/>
  <c r="G44" i="1" l="1"/>
  <c r="G49" i="1"/>
  <c r="D41" i="1" l="1"/>
  <c r="G42" i="1"/>
  <c r="E41" i="1"/>
  <c r="G36" i="1"/>
  <c r="G37" i="1"/>
  <c r="G43" i="1"/>
  <c r="E35" i="1"/>
  <c r="D35" i="1"/>
  <c r="G34" i="1"/>
  <c r="G31" i="1"/>
  <c r="D30" i="1"/>
  <c r="E30" i="1"/>
  <c r="E27" i="1"/>
  <c r="D27" i="1"/>
  <c r="G28" i="1"/>
  <c r="G29" i="1"/>
  <c r="D25" i="1"/>
  <c r="E25" i="1"/>
  <c r="G26" i="1"/>
  <c r="G24" i="1"/>
  <c r="D23" i="1"/>
  <c r="E23" i="1"/>
  <c r="G22" i="1"/>
  <c r="D21" i="1"/>
  <c r="E21" i="1"/>
  <c r="G19" i="1"/>
  <c r="G20" i="1"/>
  <c r="G18" i="1"/>
  <c r="G16" i="1"/>
  <c r="E17" i="1"/>
  <c r="D17" i="1"/>
  <c r="E12" i="1"/>
  <c r="E11" i="1" s="1"/>
  <c r="D12" i="1"/>
  <c r="G14" i="1"/>
  <c r="G15" i="1"/>
  <c r="G13" i="1"/>
  <c r="G10" i="1"/>
  <c r="G9" i="1"/>
  <c r="G8" i="1"/>
  <c r="E7" i="1"/>
  <c r="D7" i="1"/>
  <c r="D11" i="1" l="1"/>
  <c r="D6" i="1" s="1"/>
  <c r="E6" i="1"/>
  <c r="G35" i="1"/>
  <c r="G41" i="1"/>
  <c r="G32" i="1"/>
  <c r="G30" i="1"/>
  <c r="G27" i="1"/>
  <c r="G25" i="1"/>
  <c r="G23" i="1"/>
  <c r="G21" i="1"/>
  <c r="G17" i="1"/>
  <c r="G12" i="1"/>
  <c r="G7" i="1"/>
  <c r="G11" i="1" l="1"/>
  <c r="G6" i="1"/>
</calcChain>
</file>

<file path=xl/sharedStrings.xml><?xml version="1.0" encoding="utf-8"?>
<sst xmlns="http://schemas.openxmlformats.org/spreadsheetml/2006/main" count="99" uniqueCount="96">
  <si>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</si>
  <si>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</si>
  <si>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</si>
  <si>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</si>
  <si>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</si>
  <si>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</si>
  <si>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</si>
  <si>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</si>
  <si>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</si>
  <si>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</si>
  <si>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</si>
  <si>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</si>
  <si>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</si>
  <si>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</si>
  <si>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</si>
  <si>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</si>
  <si>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</si>
  <si>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</si>
  <si>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</si>
  <si>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Подпрограмма 2 "Управление муниципальным имуществом"</t>
  </si>
  <si>
    <t>31.2.00.00000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</si>
  <si>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</si>
  <si>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31.2.00.81120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</si>
  <si>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</si>
  <si>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</si>
  <si>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</si>
  <si>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</si>
  <si>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</si>
  <si>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</si>
  <si>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</si>
  <si>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</si>
  <si>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</si>
  <si>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</si>
  <si>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</si>
  <si>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</si>
  <si>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</si>
  <si>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</si>
  <si>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</si>
  <si>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36.0.00.00000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</si>
  <si>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</si>
  <si>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</si>
  <si>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</si>
  <si>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</si>
  <si>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31.2.00.81110</t>
  </si>
  <si>
    <t>Расходы по приобретению, содержанию, прочим мероприятиям, связанным с муниципальным имуществом</t>
  </si>
  <si>
    <t>31.2.00.81130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</si>
  <si>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</si>
  <si>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</si>
  <si>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</si>
  <si>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</si>
  <si>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</si>
  <si>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</si>
  <si>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</si>
  <si>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</si>
  <si>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</si>
  <si>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</si>
  <si>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</si>
  <si>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</si>
  <si>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</si>
  <si>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32.0.00.00000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</si>
  <si>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</si>
  <si>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</si>
  <si>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</si>
  <si>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</si>
  <si>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</si>
  <si>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</si>
  <si>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</si>
  <si>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</si>
  <si>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</si>
  <si>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38.0.00.00000</t>
  </si>
  <si>
    <t>38.0.00.86060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</si>
  <si>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</si>
  <si>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</si>
  <si>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</si>
  <si>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</si>
  <si>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</si>
  <si>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</si>
  <si>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</si>
  <si>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</si>
  <si>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</si>
  <si>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</si>
  <si>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</si>
  <si>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</si>
  <si>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</si>
  <si>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Кассовый план на первый квартал                                          2023 года, тыс.руб.</t>
  </si>
  <si>
    <t>Сведения об исполнении районного бюджета по расходам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первый квартал 2023 года в сравнении с запланированными значениями на соответствующий период</t>
  </si>
  <si>
    <t>Субсидии местным бюджетам на софинансирование капитальных вложений в объекты муниципальной собственности</t>
  </si>
  <si>
    <t>35.0.00.79500</t>
  </si>
  <si>
    <t>Расходы районного бюджета на мероприятия, софинансируемые в рамках государственных программ в части капитальных вложений в объекты муниципальной собственности</t>
  </si>
  <si>
    <t>35.0.00.S9500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</si>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</sst>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64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165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5" fontId="1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2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165" fontId="2" fillId="0" borderId="1" xfId="0" applyNumberFormat="1" applyFont="1" applyBorder="1" applyAlignment="1"/>
    <xf numFmtId="165" fontId="4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1"/>
  <sheetViews>
    <sheetView tabSelected="1" topLeftCell="B1" zoomScaleNormal="100" workbookViewId="0">
      <selection activeCell="F7" sqref="F7"/>
    </sheetView>
  </sheetViews>
  <sheetFormatPr defaultColWidth="8.88671875" defaultRowHeight="13.8" x14ac:dyDescent="0.25"/>
  <cols>
    <col min="1" max="1" width="9.109375" style="2" hidden="1" customWidth="1"/>
    <col min="2" max="2" width="46.44140625" style="2" customWidth="1"/>
    <col min="3" max="3" width="15.109375" style="30" customWidth="1"/>
    <col min="4" max="6" width="15.88671875" style="2" customWidth="1"/>
    <col min="7" max="7" width="13" style="2" customWidth="1"/>
    <col min="8" max="16384" width="8.88671875" style="2"/>
  </cols>
  <sheetData>
    <row r="2" spans="2:7" ht="30" customHeight="1" x14ac:dyDescent="0.25">
      <c r="B2" s="31" t="s">
        <v>85</v>
      </c>
      <c r="C2" s="31"/>
      <c r="D2" s="31"/>
      <c r="E2" s="31"/>
      <c r="F2" s="31"/>
      <c r="G2" s="31"/>
    </row>
    <row r="3" spans="2:7" ht="15.75" customHeight="1" x14ac:dyDescent="0.25">
      <c r="G3" s="1"/>
    </row>
    <row r="4" spans="2:7" ht="13.95" customHeight="1" x14ac:dyDescent="0.25">
      <c r="B4" s="32" t="s">
        <v>0</v>
      </c>
      <c r="C4" s="32" t="s">
        <v>1</v>
      </c>
      <c r="D4" s="33" t="s">
        <v>84</v>
      </c>
      <c r="E4" s="33" t="s">
        <v>60</v>
      </c>
      <c r="F4" s="34" t="s">
        <v>61</v>
      </c>
      <c r="G4" s="34"/>
    </row>
    <row r="5" spans="2:7" ht="69" customHeight="1" x14ac:dyDescent="0.25">
      <c r="B5" s="32"/>
      <c r="C5" s="32"/>
      <c r="D5" s="33"/>
      <c r="E5" s="33"/>
      <c r="F5" s="4" t="s">
        <v>62</v>
      </c>
      <c r="G5" s="5" t="s">
        <v>63</v>
      </c>
    </row>
    <row r="6" spans="2:7" s="3" customFormat="1" x14ac:dyDescent="0.25">
      <c r="B6" s="8" t="s">
        <v>2</v>
      </c>
      <c r="C6" s="10"/>
      <c r="D6" s="9">
        <f t="shared" ref="D6:E6" si="0">D7+D11+D27+D35+D41+D30+D32+D38+D44+D49+D46</f>
        <v>288948.3</v>
      </c>
      <c r="E6" s="9">
        <f t="shared" si="0"/>
        <v>269454.59999999998</v>
      </c>
      <c r="F6" s="9">
        <f t="shared" ref="F6:F51" si="1">E6-D6</f>
        <v>-19493.700000000012</v>
      </c>
      <c r="G6" s="9">
        <f t="shared" ref="G6:G13" si="2">(E6/D6)*100</f>
        <v>93.253568198878483</v>
      </c>
    </row>
    <row r="7" spans="2:7" s="3" customFormat="1" ht="41.4" x14ac:dyDescent="0.25">
      <c r="B7" s="22" t="s">
        <v>80</v>
      </c>
      <c r="C7" s="10" t="s">
        <v>3</v>
      </c>
      <c r="D7" s="11">
        <f>SUM(D8:D10)</f>
        <v>64645.2</v>
      </c>
      <c r="E7" s="11">
        <f>SUM(E8:E10)</f>
        <v>62351.9</v>
      </c>
      <c r="F7" s="9">
        <f t="shared" si="1"/>
        <v>-2293.2999999999956</v>
      </c>
      <c r="G7" s="9">
        <f t="shared" si="2"/>
        <v>96.452482164182342</v>
      </c>
    </row>
    <row r="8" spans="2:7" ht="27.6" x14ac:dyDescent="0.25">
      <c r="B8" s="19" t="s">
        <v>4</v>
      </c>
      <c r="C8" s="12" t="s">
        <v>5</v>
      </c>
      <c r="D8" s="13">
        <v>8813.4</v>
      </c>
      <c r="E8" s="13">
        <v>8812.7000000000007</v>
      </c>
      <c r="F8" s="13">
        <f t="shared" si="1"/>
        <v>-0.69999999999890861</v>
      </c>
      <c r="G8" s="13">
        <f t="shared" si="2"/>
        <v>99.992057548732632</v>
      </c>
    </row>
    <row r="9" spans="2:7" ht="27.6" x14ac:dyDescent="0.25">
      <c r="B9" s="19" t="s">
        <v>6</v>
      </c>
      <c r="C9" s="12" t="s">
        <v>7</v>
      </c>
      <c r="D9" s="13">
        <v>14862.6</v>
      </c>
      <c r="E9" s="13">
        <v>14862.6</v>
      </c>
      <c r="F9" s="13">
        <f t="shared" si="1"/>
        <v>0</v>
      </c>
      <c r="G9" s="13">
        <f t="shared" si="2"/>
        <v>100</v>
      </c>
    </row>
    <row r="10" spans="2:7" ht="41.4" x14ac:dyDescent="0.25">
      <c r="B10" s="23" t="s">
        <v>8</v>
      </c>
      <c r="C10" s="12" t="s">
        <v>9</v>
      </c>
      <c r="D10" s="13">
        <v>40969.199999999997</v>
      </c>
      <c r="E10" s="13">
        <v>38676.6</v>
      </c>
      <c r="F10" s="13">
        <f t="shared" si="1"/>
        <v>-2292.5999999999985</v>
      </c>
      <c r="G10" s="13">
        <f t="shared" si="2"/>
        <v>94.404088925339039</v>
      </c>
    </row>
    <row r="11" spans="2:7" s="3" customFormat="1" ht="55.2" x14ac:dyDescent="0.25">
      <c r="B11" s="24" t="s">
        <v>81</v>
      </c>
      <c r="C11" s="10" t="s">
        <v>10</v>
      </c>
      <c r="D11" s="9">
        <f t="shared" ref="D11:E11" si="3">D12+D17+D21+D23+D25</f>
        <v>54085.4</v>
      </c>
      <c r="E11" s="9">
        <f t="shared" si="3"/>
        <v>53497</v>
      </c>
      <c r="F11" s="9">
        <f t="shared" si="1"/>
        <v>-588.40000000000146</v>
      </c>
      <c r="G11" s="9">
        <f t="shared" si="2"/>
        <v>98.912090878499555</v>
      </c>
    </row>
    <row r="12" spans="2:7" ht="27.6" x14ac:dyDescent="0.25">
      <c r="B12" s="20" t="s">
        <v>11</v>
      </c>
      <c r="C12" s="14" t="s">
        <v>12</v>
      </c>
      <c r="D12" s="13">
        <f>D13+D14+D15+D16</f>
        <v>19998.399999999998</v>
      </c>
      <c r="E12" s="13">
        <f>E13+E14+E15+E16</f>
        <v>19997.100000000002</v>
      </c>
      <c r="F12" s="13">
        <f t="shared" si="1"/>
        <v>-1.2999999999956344</v>
      </c>
      <c r="G12" s="13">
        <f t="shared" si="2"/>
        <v>99.993499479958416</v>
      </c>
    </row>
    <row r="13" spans="2:7" ht="27.6" x14ac:dyDescent="0.25">
      <c r="B13" s="20" t="s">
        <v>4</v>
      </c>
      <c r="C13" s="14" t="s">
        <v>13</v>
      </c>
      <c r="D13" s="13">
        <v>17122.8</v>
      </c>
      <c r="E13" s="13">
        <v>17121.7</v>
      </c>
      <c r="F13" s="13">
        <f t="shared" si="1"/>
        <v>-1.0999999999985448</v>
      </c>
      <c r="G13" s="13">
        <f t="shared" si="2"/>
        <v>99.993575817039286</v>
      </c>
    </row>
    <row r="14" spans="2:7" ht="55.2" x14ac:dyDescent="0.25">
      <c r="B14" s="19" t="s">
        <v>14</v>
      </c>
      <c r="C14" s="14" t="s">
        <v>15</v>
      </c>
      <c r="D14" s="13">
        <v>1913</v>
      </c>
      <c r="E14" s="13">
        <v>1912.9</v>
      </c>
      <c r="F14" s="13">
        <f t="shared" si="1"/>
        <v>-9.9999999999909051E-2</v>
      </c>
      <c r="G14" s="13">
        <f t="shared" ref="G14:G21" si="4">(E14/D14)*100</f>
        <v>99.994772608468381</v>
      </c>
    </row>
    <row r="15" spans="2:7" ht="82.8" x14ac:dyDescent="0.25">
      <c r="B15" s="25" t="s">
        <v>16</v>
      </c>
      <c r="C15" s="14" t="s">
        <v>17</v>
      </c>
      <c r="D15" s="13">
        <v>514.29999999999995</v>
      </c>
      <c r="E15" s="13">
        <v>514.20000000000005</v>
      </c>
      <c r="F15" s="13">
        <f t="shared" si="1"/>
        <v>-9.9999999999909051E-2</v>
      </c>
      <c r="G15" s="13">
        <f t="shared" si="4"/>
        <v>99.980556095664028</v>
      </c>
    </row>
    <row r="16" spans="2:7" ht="55.2" x14ac:dyDescent="0.25">
      <c r="B16" s="19" t="s">
        <v>18</v>
      </c>
      <c r="C16" s="14" t="s">
        <v>41</v>
      </c>
      <c r="D16" s="13">
        <v>448.3</v>
      </c>
      <c r="E16" s="13">
        <v>448.3</v>
      </c>
      <c r="F16" s="13">
        <f t="shared" si="1"/>
        <v>0</v>
      </c>
      <c r="G16" s="13">
        <f t="shared" si="4"/>
        <v>100</v>
      </c>
    </row>
    <row r="17" spans="2:7" ht="27.6" hidden="1" x14ac:dyDescent="0.25">
      <c r="B17" s="7" t="s">
        <v>19</v>
      </c>
      <c r="C17" s="14" t="s">
        <v>20</v>
      </c>
      <c r="D17" s="15">
        <f>SUM(D18:D20)</f>
        <v>0</v>
      </c>
      <c r="E17" s="15">
        <f>SUM(E18:E20)</f>
        <v>0</v>
      </c>
      <c r="F17" s="13">
        <f t="shared" si="1"/>
        <v>0</v>
      </c>
      <c r="G17" s="13" t="e">
        <f t="shared" si="4"/>
        <v>#DIV/0!</v>
      </c>
    </row>
    <row r="18" spans="2:7" ht="41.4" hidden="1" x14ac:dyDescent="0.25">
      <c r="B18" s="7" t="s">
        <v>42</v>
      </c>
      <c r="C18" s="14" t="s">
        <v>43</v>
      </c>
      <c r="D18" s="13"/>
      <c r="E18" s="13"/>
      <c r="F18" s="13">
        <f t="shared" si="1"/>
        <v>0</v>
      </c>
      <c r="G18" s="13" t="e">
        <f t="shared" si="4"/>
        <v>#DIV/0!</v>
      </c>
    </row>
    <row r="19" spans="2:7" ht="55.2" hidden="1" x14ac:dyDescent="0.25">
      <c r="B19" s="6" t="s">
        <v>21</v>
      </c>
      <c r="C19" s="14" t="s">
        <v>22</v>
      </c>
      <c r="D19" s="13"/>
      <c r="E19" s="13"/>
      <c r="F19" s="13">
        <f t="shared" si="1"/>
        <v>0</v>
      </c>
      <c r="G19" s="13" t="e">
        <f t="shared" si="4"/>
        <v>#DIV/0!</v>
      </c>
    </row>
    <row r="20" spans="2:7" ht="41.4" hidden="1" x14ac:dyDescent="0.25">
      <c r="B20" s="6" t="s">
        <v>44</v>
      </c>
      <c r="C20" s="14" t="s">
        <v>45</v>
      </c>
      <c r="D20" s="13"/>
      <c r="E20" s="13"/>
      <c r="F20" s="13">
        <f t="shared" si="1"/>
        <v>0</v>
      </c>
      <c r="G20" s="13" t="e">
        <f t="shared" si="4"/>
        <v>#DIV/0!</v>
      </c>
    </row>
    <row r="21" spans="2:7" ht="41.4" x14ac:dyDescent="0.25">
      <c r="B21" s="19" t="s">
        <v>23</v>
      </c>
      <c r="C21" s="14" t="s">
        <v>24</v>
      </c>
      <c r="D21" s="15">
        <f>SUM(D22)</f>
        <v>17156.400000000001</v>
      </c>
      <c r="E21" s="15">
        <f>SUM(E22)</f>
        <v>17052</v>
      </c>
      <c r="F21" s="13">
        <f t="shared" si="1"/>
        <v>-104.40000000000146</v>
      </c>
      <c r="G21" s="13">
        <f t="shared" si="4"/>
        <v>99.391480730223108</v>
      </c>
    </row>
    <row r="22" spans="2:7" ht="27.6" x14ac:dyDescent="0.25">
      <c r="B22" s="25" t="s">
        <v>25</v>
      </c>
      <c r="C22" s="14" t="s">
        <v>26</v>
      </c>
      <c r="D22" s="13">
        <v>17156.400000000001</v>
      </c>
      <c r="E22" s="13">
        <v>17052</v>
      </c>
      <c r="F22" s="13">
        <f t="shared" si="1"/>
        <v>-104.40000000000146</v>
      </c>
      <c r="G22" s="13">
        <f>(E22/D22)*100</f>
        <v>99.391480730223108</v>
      </c>
    </row>
    <row r="23" spans="2:7" ht="41.4" x14ac:dyDescent="0.25">
      <c r="B23" s="19" t="s">
        <v>27</v>
      </c>
      <c r="C23" s="14" t="s">
        <v>28</v>
      </c>
      <c r="D23" s="15">
        <f>SUM(D24)</f>
        <v>336.1</v>
      </c>
      <c r="E23" s="15">
        <f>SUM(E24)</f>
        <v>336.1</v>
      </c>
      <c r="F23" s="13">
        <f t="shared" si="1"/>
        <v>0</v>
      </c>
      <c r="G23" s="13">
        <f>(E23/D23)*100</f>
        <v>100</v>
      </c>
    </row>
    <row r="24" spans="2:7" ht="27.6" x14ac:dyDescent="0.25">
      <c r="B24" s="19" t="s">
        <v>29</v>
      </c>
      <c r="C24" s="12" t="s">
        <v>30</v>
      </c>
      <c r="D24" s="13">
        <v>336.1</v>
      </c>
      <c r="E24" s="13">
        <v>336.1</v>
      </c>
      <c r="F24" s="13">
        <f t="shared" si="1"/>
        <v>0</v>
      </c>
      <c r="G24" s="13">
        <f>(E24/D24)*100</f>
        <v>100</v>
      </c>
    </row>
    <row r="25" spans="2:7" ht="41.4" x14ac:dyDescent="0.25">
      <c r="B25" s="19" t="s">
        <v>31</v>
      </c>
      <c r="C25" s="14" t="s">
        <v>32</v>
      </c>
      <c r="D25" s="15">
        <f>SUM(D26)</f>
        <v>16594.5</v>
      </c>
      <c r="E25" s="15">
        <f>SUM(E26)</f>
        <v>16111.8</v>
      </c>
      <c r="F25" s="13">
        <f t="shared" si="1"/>
        <v>-482.70000000000073</v>
      </c>
      <c r="G25" s="13">
        <f>(E25/D25)*100</f>
        <v>97.091204917291876</v>
      </c>
    </row>
    <row r="26" spans="2:7" ht="55.2" x14ac:dyDescent="0.25">
      <c r="B26" s="23" t="s">
        <v>33</v>
      </c>
      <c r="C26" s="14" t="s">
        <v>46</v>
      </c>
      <c r="D26" s="13">
        <v>16594.5</v>
      </c>
      <c r="E26" s="13">
        <v>16111.8</v>
      </c>
      <c r="F26" s="13">
        <f t="shared" si="1"/>
        <v>-482.70000000000073</v>
      </c>
      <c r="G26" s="13">
        <f t="shared" ref="G26:G29" si="5">(E26/D26)*100</f>
        <v>97.091204917291876</v>
      </c>
    </row>
    <row r="27" spans="2:7" s="3" customFormat="1" ht="69" x14ac:dyDescent="0.25">
      <c r="B27" s="27" t="s">
        <v>47</v>
      </c>
      <c r="C27" s="16" t="s">
        <v>59</v>
      </c>
      <c r="D27" s="11">
        <f>SUM(D28:D29)</f>
        <v>56050.200000000004</v>
      </c>
      <c r="E27" s="11">
        <f>SUM(E28:E29)</f>
        <v>52193.8</v>
      </c>
      <c r="F27" s="9">
        <f t="shared" si="1"/>
        <v>-3856.4000000000015</v>
      </c>
      <c r="G27" s="9">
        <f t="shared" si="5"/>
        <v>93.119739091029103</v>
      </c>
    </row>
    <row r="28" spans="2:7" ht="69" x14ac:dyDescent="0.25">
      <c r="B28" s="26" t="s">
        <v>82</v>
      </c>
      <c r="C28" s="14" t="s">
        <v>48</v>
      </c>
      <c r="D28" s="13">
        <v>19267.900000000001</v>
      </c>
      <c r="E28" s="13">
        <v>19267.8</v>
      </c>
      <c r="F28" s="13">
        <f t="shared" si="1"/>
        <v>-0.10000000000218279</v>
      </c>
      <c r="G28" s="13">
        <f t="shared" si="5"/>
        <v>99.999481002081168</v>
      </c>
    </row>
    <row r="29" spans="2:7" ht="69" x14ac:dyDescent="0.25">
      <c r="B29" s="26" t="s">
        <v>83</v>
      </c>
      <c r="C29" s="14" t="s">
        <v>49</v>
      </c>
      <c r="D29" s="13">
        <v>36782.300000000003</v>
      </c>
      <c r="E29" s="13">
        <v>32926</v>
      </c>
      <c r="F29" s="13">
        <f t="shared" si="1"/>
        <v>-3856.3000000000029</v>
      </c>
      <c r="G29" s="13">
        <f t="shared" si="5"/>
        <v>89.51588127985471</v>
      </c>
    </row>
    <row r="30" spans="2:7" s="3" customFormat="1" ht="41.4" x14ac:dyDescent="0.25">
      <c r="B30" s="27" t="s">
        <v>34</v>
      </c>
      <c r="C30" s="10" t="s">
        <v>35</v>
      </c>
      <c r="D30" s="11">
        <f>SUM(D31:D31)</f>
        <v>2420.6</v>
      </c>
      <c r="E30" s="11">
        <f>SUM(E31:E31)</f>
        <v>1661.5</v>
      </c>
      <c r="F30" s="9">
        <f t="shared" si="1"/>
        <v>-759.09999999999991</v>
      </c>
      <c r="G30" s="9">
        <f>(E30/D30)*100</f>
        <v>68.640006609931419</v>
      </c>
    </row>
    <row r="31" spans="2:7" ht="41.4" x14ac:dyDescent="0.25">
      <c r="B31" s="6" t="s">
        <v>36</v>
      </c>
      <c r="C31" s="14" t="s">
        <v>50</v>
      </c>
      <c r="D31" s="13">
        <v>2420.6</v>
      </c>
      <c r="E31" s="13">
        <v>1661.5</v>
      </c>
      <c r="F31" s="13">
        <f t="shared" si="1"/>
        <v>-759.09999999999991</v>
      </c>
      <c r="G31" s="13">
        <f t="shared" ref="G31" si="6">(E31/D31)*100</f>
        <v>68.640006609931419</v>
      </c>
    </row>
    <row r="32" spans="2:7" s="3" customFormat="1" ht="69" x14ac:dyDescent="0.25">
      <c r="B32" s="8" t="s">
        <v>65</v>
      </c>
      <c r="C32" s="16" t="s">
        <v>37</v>
      </c>
      <c r="D32" s="11">
        <f>SUM(D33:D34)</f>
        <v>8985.2999999999993</v>
      </c>
      <c r="E32" s="11">
        <f>SUM(E33:E34)</f>
        <v>0</v>
      </c>
      <c r="F32" s="9">
        <f t="shared" si="1"/>
        <v>-8985.2999999999993</v>
      </c>
      <c r="G32" s="9">
        <f>(E32/D32)*100</f>
        <v>0</v>
      </c>
    </row>
    <row r="33" spans="2:7" ht="41.4" x14ac:dyDescent="0.25">
      <c r="B33" s="19" t="s">
        <v>86</v>
      </c>
      <c r="C33" s="21" t="s">
        <v>87</v>
      </c>
      <c r="D33" s="13">
        <v>7188.2</v>
      </c>
      <c r="E33" s="13">
        <v>0</v>
      </c>
      <c r="F33" s="13">
        <f t="shared" si="1"/>
        <v>-7188.2</v>
      </c>
      <c r="G33" s="13">
        <f>(E33/D33)*100</f>
        <v>0</v>
      </c>
    </row>
    <row r="34" spans="2:7" ht="55.2" x14ac:dyDescent="0.25">
      <c r="B34" s="19" t="s">
        <v>88</v>
      </c>
      <c r="C34" s="21" t="s">
        <v>89</v>
      </c>
      <c r="D34" s="13">
        <v>1797.1</v>
      </c>
      <c r="E34" s="13">
        <v>0</v>
      </c>
      <c r="F34" s="13">
        <f t="shared" si="1"/>
        <v>-1797.1</v>
      </c>
      <c r="G34" s="13">
        <f>(E34/D34)*100</f>
        <v>0</v>
      </c>
    </row>
    <row r="35" spans="2:7" s="3" customFormat="1" ht="55.2" x14ac:dyDescent="0.25">
      <c r="B35" s="8" t="s">
        <v>64</v>
      </c>
      <c r="C35" s="16" t="s">
        <v>38</v>
      </c>
      <c r="D35" s="11">
        <f>SUM(D36:D37)</f>
        <v>29510.799999999999</v>
      </c>
      <c r="E35" s="11">
        <f>SUM(E36:E37)</f>
        <v>27321.7</v>
      </c>
      <c r="F35" s="9">
        <f t="shared" si="1"/>
        <v>-2189.0999999999985</v>
      </c>
      <c r="G35" s="9">
        <f t="shared" ref="G35:G46" si="7">(E35/D35)*100</f>
        <v>92.582037762446305</v>
      </c>
    </row>
    <row r="36" spans="2:7" ht="55.2" x14ac:dyDescent="0.25">
      <c r="B36" s="6" t="s">
        <v>51</v>
      </c>
      <c r="C36" s="14" t="s">
        <v>52</v>
      </c>
      <c r="D36" s="13">
        <v>25512.3</v>
      </c>
      <c r="E36" s="13">
        <v>25512.2</v>
      </c>
      <c r="F36" s="13">
        <f t="shared" si="1"/>
        <v>-9.9999999998544808E-2</v>
      </c>
      <c r="G36" s="13">
        <f t="shared" si="7"/>
        <v>99.99960803220408</v>
      </c>
    </row>
    <row r="37" spans="2:7" ht="55.2" x14ac:dyDescent="0.25">
      <c r="B37" s="6" t="s">
        <v>39</v>
      </c>
      <c r="C37" s="14" t="s">
        <v>40</v>
      </c>
      <c r="D37" s="13">
        <v>3998.5</v>
      </c>
      <c r="E37" s="13">
        <v>1809.5</v>
      </c>
      <c r="F37" s="13">
        <f t="shared" si="1"/>
        <v>-2189</v>
      </c>
      <c r="G37" s="13">
        <f t="shared" si="7"/>
        <v>45.254470426409902</v>
      </c>
    </row>
    <row r="38" spans="2:7" ht="55.2" x14ac:dyDescent="0.25">
      <c r="B38" s="8" t="s">
        <v>66</v>
      </c>
      <c r="C38" s="17" t="s">
        <v>69</v>
      </c>
      <c r="D38" s="9">
        <f>D39+D40</f>
        <v>2651</v>
      </c>
      <c r="E38" s="9">
        <f t="shared" ref="E38:F38" si="8">E39+E40</f>
        <v>2581.8000000000002</v>
      </c>
      <c r="F38" s="9">
        <f t="shared" si="1"/>
        <v>-69.199999999999818</v>
      </c>
      <c r="G38" s="9">
        <f t="shared" si="7"/>
        <v>97.389664277631098</v>
      </c>
    </row>
    <row r="39" spans="2:7" ht="55.2" x14ac:dyDescent="0.25">
      <c r="B39" s="6" t="s">
        <v>67</v>
      </c>
      <c r="C39" s="18" t="s">
        <v>70</v>
      </c>
      <c r="D39" s="13">
        <v>2369.5</v>
      </c>
      <c r="E39" s="13">
        <v>2369.5</v>
      </c>
      <c r="F39" s="13">
        <f t="shared" si="1"/>
        <v>0</v>
      </c>
      <c r="G39" s="13">
        <f t="shared" si="7"/>
        <v>100</v>
      </c>
    </row>
    <row r="40" spans="2:7" ht="55.2" x14ac:dyDescent="0.25">
      <c r="B40" s="6" t="s">
        <v>68</v>
      </c>
      <c r="C40" s="18" t="s">
        <v>71</v>
      </c>
      <c r="D40" s="13">
        <v>281.5</v>
      </c>
      <c r="E40" s="13">
        <v>212.3</v>
      </c>
      <c r="F40" s="13">
        <f t="shared" si="1"/>
        <v>-69.199999999999989</v>
      </c>
      <c r="G40" s="13">
        <f t="shared" si="7"/>
        <v>75.417406749555965</v>
      </c>
    </row>
    <row r="41" spans="2:7" s="3" customFormat="1" ht="55.2" x14ac:dyDescent="0.25">
      <c r="B41" s="8" t="s">
        <v>53</v>
      </c>
      <c r="C41" s="16" t="s">
        <v>54</v>
      </c>
      <c r="D41" s="11">
        <f>SUM(D42:D43)</f>
        <v>5118.7</v>
      </c>
      <c r="E41" s="11">
        <f>SUM(E42:E43)</f>
        <v>4366</v>
      </c>
      <c r="F41" s="9">
        <f t="shared" si="1"/>
        <v>-752.69999999999982</v>
      </c>
      <c r="G41" s="9">
        <f t="shared" ref="G41" si="9">(E41/D41)*100</f>
        <v>85.295094457577122</v>
      </c>
    </row>
    <row r="42" spans="2:7" ht="55.2" x14ac:dyDescent="0.25">
      <c r="B42" s="6" t="s">
        <v>55</v>
      </c>
      <c r="C42" s="14" t="s">
        <v>58</v>
      </c>
      <c r="D42" s="13">
        <v>1410.3</v>
      </c>
      <c r="E42" s="13">
        <v>1410.3</v>
      </c>
      <c r="F42" s="13">
        <f t="shared" si="1"/>
        <v>0</v>
      </c>
      <c r="G42" s="13">
        <f t="shared" si="7"/>
        <v>100</v>
      </c>
    </row>
    <row r="43" spans="2:7" ht="55.2" x14ac:dyDescent="0.25">
      <c r="B43" s="6" t="s">
        <v>56</v>
      </c>
      <c r="C43" s="14" t="s">
        <v>57</v>
      </c>
      <c r="D43" s="13">
        <v>3708.4</v>
      </c>
      <c r="E43" s="13">
        <v>2955.7</v>
      </c>
      <c r="F43" s="13">
        <f t="shared" si="1"/>
        <v>-752.70000000000027</v>
      </c>
      <c r="G43" s="13">
        <f t="shared" si="7"/>
        <v>79.702836802933874</v>
      </c>
    </row>
    <row r="44" spans="2:7" ht="41.4" x14ac:dyDescent="0.25">
      <c r="B44" s="24" t="s">
        <v>72</v>
      </c>
      <c r="C44" s="17" t="s">
        <v>73</v>
      </c>
      <c r="D44" s="9">
        <f>D45</f>
        <v>1650.9</v>
      </c>
      <c r="E44" s="9">
        <f t="shared" ref="E44:F44" si="10">E45</f>
        <v>1650.9</v>
      </c>
      <c r="F44" s="9">
        <f t="shared" si="1"/>
        <v>0</v>
      </c>
      <c r="G44" s="9">
        <f t="shared" si="7"/>
        <v>100</v>
      </c>
    </row>
    <row r="45" spans="2:7" ht="41.4" x14ac:dyDescent="0.25">
      <c r="B45" s="26" t="s">
        <v>74</v>
      </c>
      <c r="C45" s="18" t="s">
        <v>75</v>
      </c>
      <c r="D45" s="13">
        <v>1650.9</v>
      </c>
      <c r="E45" s="13">
        <v>1650.9</v>
      </c>
      <c r="F45" s="13">
        <f t="shared" si="1"/>
        <v>0</v>
      </c>
      <c r="G45" s="13">
        <f t="shared" si="7"/>
        <v>100</v>
      </c>
    </row>
    <row r="46" spans="2:7" ht="55.2" x14ac:dyDescent="0.25">
      <c r="B46" s="35" t="s">
        <v>90</v>
      </c>
      <c r="C46" s="17" t="s">
        <v>91</v>
      </c>
      <c r="D46" s="11">
        <f>SUM(D47:D48)</f>
        <v>63810.299999999996</v>
      </c>
      <c r="E46" s="11">
        <f>SUM(E47:E48)</f>
        <v>63810.2</v>
      </c>
      <c r="F46" s="9">
        <f t="shared" si="1"/>
        <v>-9.9999999998544808E-2</v>
      </c>
      <c r="G46" s="9">
        <f t="shared" si="7"/>
        <v>99.999843285488396</v>
      </c>
    </row>
    <row r="47" spans="2:7" ht="55.2" x14ac:dyDescent="0.25">
      <c r="B47" s="36" t="s">
        <v>92</v>
      </c>
      <c r="C47" s="18" t="s">
        <v>93</v>
      </c>
      <c r="D47" s="13">
        <v>2845.7</v>
      </c>
      <c r="E47" s="13">
        <v>2845.7</v>
      </c>
      <c r="F47" s="13">
        <f t="shared" si="1"/>
        <v>0</v>
      </c>
      <c r="G47" s="13">
        <f t="shared" ref="G47:G48" si="11">(E47/D47)*100</f>
        <v>100</v>
      </c>
    </row>
    <row r="48" spans="2:7" ht="55.2" x14ac:dyDescent="0.25">
      <c r="B48" s="36" t="s">
        <v>94</v>
      </c>
      <c r="C48" s="18" t="s">
        <v>95</v>
      </c>
      <c r="D48" s="13">
        <v>60964.6</v>
      </c>
      <c r="E48" s="13">
        <v>60964.5</v>
      </c>
      <c r="F48" s="13">
        <f t="shared" si="1"/>
        <v>-9.9999999998544808E-2</v>
      </c>
      <c r="G48" s="13">
        <f t="shared" si="11"/>
        <v>99.999835970382804</v>
      </c>
    </row>
    <row r="49" spans="2:7" ht="55.2" x14ac:dyDescent="0.25">
      <c r="B49" s="24" t="s">
        <v>76</v>
      </c>
      <c r="C49" s="17" t="s">
        <v>77</v>
      </c>
      <c r="D49" s="28">
        <f>SUM(D50:D51)</f>
        <v>19.899999999999999</v>
      </c>
      <c r="E49" s="28">
        <f>SUM(E50:E51)</f>
        <v>19.8</v>
      </c>
      <c r="F49" s="28">
        <f t="shared" si="1"/>
        <v>-9.9999999999997868E-2</v>
      </c>
      <c r="G49" s="9">
        <f t="shared" ref="G49:G51" si="12">(E49/D49)*100</f>
        <v>99.497487437185939</v>
      </c>
    </row>
    <row r="50" spans="2:7" ht="41.4" x14ac:dyDescent="0.25">
      <c r="B50" s="19" t="s">
        <v>42</v>
      </c>
      <c r="C50" s="21" t="s">
        <v>78</v>
      </c>
      <c r="D50" s="29">
        <v>10</v>
      </c>
      <c r="E50" s="29">
        <v>10</v>
      </c>
      <c r="F50" s="13">
        <f t="shared" si="1"/>
        <v>0</v>
      </c>
      <c r="G50" s="13">
        <f t="shared" si="12"/>
        <v>100</v>
      </c>
    </row>
    <row r="51" spans="2:7" ht="55.2" x14ac:dyDescent="0.25">
      <c r="B51" s="19" t="s">
        <v>21</v>
      </c>
      <c r="C51" s="21" t="s">
        <v>79</v>
      </c>
      <c r="D51" s="29">
        <v>9.9</v>
      </c>
      <c r="E51" s="29">
        <v>9.8000000000000007</v>
      </c>
      <c r="F51" s="13">
        <f t="shared" si="1"/>
        <v>-9.9999999999999645E-2</v>
      </c>
      <c r="G51" s="13">
        <f t="shared" si="12"/>
        <v>98.98989898989899</v>
      </c>
    </row>
  </sheetData>
  <mergeCells count="6">
    <mergeCell ref="B2:G2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2023-04-19T08:38:28Z</dcterms:modified>
</cp:coreProperties>
</file>