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080" yWindow="0" windowWidth="22260" windowHeight="12648"/>
  </bookViews>
  <sheets>
    <sheet name="1 квартал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E25" i="1"/>
  <c r="G26" i="1"/>
  <c r="F26" i="1"/>
  <c r="F17" i="1"/>
  <c r="G17" i="1"/>
  <c r="D16" i="1"/>
  <c r="E16" i="1"/>
  <c r="D13" i="1"/>
  <c r="E13" i="1"/>
  <c r="E33" i="1" l="1"/>
  <c r="D33" i="1"/>
  <c r="E7" i="1"/>
  <c r="D7" i="1"/>
  <c r="E31" i="1" l="1"/>
  <c r="D31" i="1"/>
  <c r="E28" i="1"/>
  <c r="D28" i="1"/>
  <c r="E20" i="1"/>
  <c r="D20" i="1"/>
  <c r="G10" i="1"/>
  <c r="G11" i="1"/>
  <c r="G12" i="1"/>
  <c r="G14" i="1"/>
  <c r="G15" i="1"/>
  <c r="G18" i="1"/>
  <c r="G19" i="1"/>
  <c r="G21" i="1"/>
  <c r="G22" i="1"/>
  <c r="G23" i="1"/>
  <c r="G24" i="1"/>
  <c r="G27" i="1"/>
  <c r="G29" i="1"/>
  <c r="G30" i="1"/>
  <c r="G32" i="1"/>
  <c r="G34" i="1"/>
  <c r="G35" i="1"/>
  <c r="G8" i="1"/>
  <c r="G9" i="1"/>
  <c r="F8" i="1"/>
  <c r="F9" i="1"/>
  <c r="F10" i="1"/>
  <c r="F11" i="1"/>
  <c r="F12" i="1"/>
  <c r="F14" i="1"/>
  <c r="F15" i="1"/>
  <c r="F13" i="1" s="1"/>
  <c r="F18" i="1"/>
  <c r="F19" i="1"/>
  <c r="F21" i="1"/>
  <c r="F22" i="1"/>
  <c r="F23" i="1"/>
  <c r="F24" i="1"/>
  <c r="F27" i="1"/>
  <c r="F25" i="1" s="1"/>
  <c r="F29" i="1"/>
  <c r="F30" i="1"/>
  <c r="F32" i="1"/>
  <c r="F31" i="1" s="1"/>
  <c r="F34" i="1"/>
  <c r="F35" i="1"/>
  <c r="F16" i="1" l="1"/>
  <c r="F33" i="1"/>
  <c r="F7" i="1"/>
  <c r="F28" i="1"/>
  <c r="G31" i="1"/>
  <c r="F20" i="1"/>
  <c r="G20" i="1"/>
  <c r="G28" i="1"/>
  <c r="G33" i="1"/>
  <c r="G25" i="1"/>
  <c r="G16" i="1"/>
  <c r="D6" i="1"/>
  <c r="G13" i="1"/>
  <c r="G7" i="1"/>
  <c r="E6" i="1"/>
  <c r="F6" i="1" l="1"/>
  <c r="G6" i="1"/>
</calcChain>
</file>

<file path=xl/sharedStrings.xml><?xml version="1.0" encoding="utf-8"?>
<sst xmlns="http://schemas.openxmlformats.org/spreadsheetml/2006/main" count="89" uniqueCount="52">
  <si>
    <t>Наименование</t>
  </si>
  <si>
    <t>Раздел</t>
  </si>
  <si>
    <t>ВСЕГО РАСХОДОВ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</si>
  <si>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</si>
  <si>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</si>
  <si>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</si>
  <si>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</si>
  <si>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</si>
  <si>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</si>
  <si>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</si>
  <si>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</si>
  <si>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</si>
  <si>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</si>
  <si>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</si>
  <si>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</si>
  <si>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</si>
  <si>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</si>
  <si>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</si>
  <si>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</si>
  <si>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</si>
  <si>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</si>
  <si>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</si>
  <si>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05</t>
  </si>
  <si>
    <t>Транспорт</t>
  </si>
  <si>
    <t>08</t>
  </si>
  <si>
    <t>Дорожное хозяйство (дорожные фонды)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</si>
  <si>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</si>
  <si>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</si>
  <si>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</si>
  <si>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</si>
  <si>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</si>
  <si>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</si>
  <si>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</si>
  <si>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</si>
  <si>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Другие вопросы в области образования</t>
  </si>
  <si>
    <t>СОЦИАЛЬНАЯ ПОЛИТИКА</t>
  </si>
  <si>
    <t xml:space="preserve">Пенсионное обеспечение </t>
  </si>
  <si>
    <t>Социальное обеспечение населения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</si>
  <si>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</si>
  <si>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</si>
  <si>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</si>
  <si>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</si>
  <si>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</si>
  <si>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Исполнено, тыс.руб.</t>
  </si>
  <si>
    <t>Показатели исполнения</t>
  </si>
  <si>
    <t>отклонение ("-" неисполнено, "+" перевыполнение плана), тыс.руб.</t>
  </si>
  <si>
    <t>процент исполнения, %</t>
  </si>
  <si>
    <t>Под-раздел</t>
  </si>
  <si>
    <t>Сведения об исполнении районного бюджета по расходам в разрезе разделов и подразделов классификации расходов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первый квартал 2023 года в сравнении с запланированными значениями на соответствующий период</t>
  </si>
  <si>
    <t>Кассовый план на первый квартал                                          2023 года, тыс.руб.</t>
  </si>
  <si>
    <t>Сельское хозяйство и рыболовство</t>
  </si>
  <si>
    <t>Профессиональная подготовка, переподготовка и повышение квалификации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</si>
</sst>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\ _₽_-;\-* #,##0.0\ _₽_-;_-* &quot;-&quot;?\ _₽_-;_-@_-"/>
    <numFmt numFmtId="165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7">
    <xf numFmtId="0" fontId="0" fillId="0" borderId="0" xfId="0"/>
    <xf numFmtId="165" fontId="1" fillId="0" borderId="1" xfId="1" applyNumberFormat="1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Font="1"/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wrapText="1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5"/>
  <sheetViews>
    <sheetView tabSelected="1" zoomScaleNormal="100" workbookViewId="0">
      <selection activeCell="E30" sqref="E30"/>
    </sheetView>
  </sheetViews>
  <sheetFormatPr defaultRowHeight="14.4" x14ac:dyDescent="0.3"/>
  <cols>
    <col min="1" max="1" width="45.44140625" style="3" customWidth="1"/>
    <col min="2" max="3" width="8.77734375" style="3" customWidth="1"/>
    <col min="4" max="6" width="15.88671875" style="3" customWidth="1"/>
    <col min="7" max="7" width="12.88671875" style="3" customWidth="1"/>
    <col min="8" max="16384" width="8.88671875" style="3"/>
  </cols>
  <sheetData>
    <row r="2" spans="1:7" ht="30" customHeight="1" x14ac:dyDescent="0.3">
      <c r="A2" s="12" t="s">
        <v>48</v>
      </c>
      <c r="B2" s="12"/>
      <c r="C2" s="12"/>
      <c r="D2" s="12"/>
      <c r="E2" s="12"/>
      <c r="F2" s="12"/>
      <c r="G2" s="12"/>
    </row>
    <row r="4" spans="1:7" ht="13.8" customHeight="1" x14ac:dyDescent="0.3">
      <c r="A4" s="14" t="s">
        <v>0</v>
      </c>
      <c r="B4" s="14" t="s">
        <v>1</v>
      </c>
      <c r="C4" s="14" t="s">
        <v>47</v>
      </c>
      <c r="D4" s="15" t="s">
        <v>49</v>
      </c>
      <c r="E4" s="15" t="s">
        <v>43</v>
      </c>
      <c r="F4" s="13" t="s">
        <v>44</v>
      </c>
      <c r="G4" s="13"/>
    </row>
    <row r="5" spans="1:7" ht="69" customHeight="1" x14ac:dyDescent="0.3">
      <c r="A5" s="14"/>
      <c r="B5" s="14"/>
      <c r="C5" s="14"/>
      <c r="D5" s="15"/>
      <c r="E5" s="15"/>
      <c r="F5" s="1" t="s">
        <v>45</v>
      </c>
      <c r="G5" s="4" t="s">
        <v>46</v>
      </c>
    </row>
    <row r="6" spans="1:7" s="2" customFormat="1" x14ac:dyDescent="0.3">
      <c r="A6" s="5" t="s">
        <v>2</v>
      </c>
      <c r="B6" s="6"/>
      <c r="C6" s="6"/>
      <c r="D6" s="7">
        <f>D7+D13+D16+D20+D25+D28+D31+D33</f>
        <v>304358.90000000002</v>
      </c>
      <c r="E6" s="7">
        <f>E7+E13+E16+E20+E25+E28+E31+E33</f>
        <v>283390.90000000002</v>
      </c>
      <c r="F6" s="7">
        <f>F7+F13+F16+F20+F25+F28+F31+F33</f>
        <v>-20967.999999999996</v>
      </c>
      <c r="G6" s="7">
        <f>(E6/D6)*100</f>
        <v>93.110764955452268</v>
      </c>
    </row>
    <row r="7" spans="1:7" s="2" customFormat="1" x14ac:dyDescent="0.3">
      <c r="A7" s="5" t="s">
        <v>3</v>
      </c>
      <c r="B7" s="6" t="s">
        <v>4</v>
      </c>
      <c r="C7" s="6"/>
      <c r="D7" s="7">
        <f>SUM(D8:D12)</f>
        <v>36222.5</v>
      </c>
      <c r="E7" s="7">
        <f>SUM(E8:E12)</f>
        <v>34929.1</v>
      </c>
      <c r="F7" s="7">
        <f>SUM(F8:F12)</f>
        <v>-1293.3999999999992</v>
      </c>
      <c r="G7" s="7">
        <f t="shared" ref="G7:G35" si="0">(E7/D7)*100</f>
        <v>96.429291186417274</v>
      </c>
    </row>
    <row r="8" spans="1:7" ht="42" x14ac:dyDescent="0.3">
      <c r="A8" s="8" t="s">
        <v>5</v>
      </c>
      <c r="B8" s="9" t="s">
        <v>4</v>
      </c>
      <c r="C8" s="9" t="s">
        <v>6</v>
      </c>
      <c r="D8" s="10">
        <v>932</v>
      </c>
      <c r="E8" s="10">
        <v>932</v>
      </c>
      <c r="F8" s="10">
        <f t="shared" ref="F8:F35" si="1">E8-D8</f>
        <v>0</v>
      </c>
      <c r="G8" s="10">
        <f t="shared" si="0"/>
        <v>100</v>
      </c>
    </row>
    <row r="9" spans="1:7" ht="55.8" x14ac:dyDescent="0.3">
      <c r="A9" s="8" t="s">
        <v>7</v>
      </c>
      <c r="B9" s="9" t="s">
        <v>4</v>
      </c>
      <c r="C9" s="9" t="s">
        <v>8</v>
      </c>
      <c r="D9" s="10">
        <v>3671</v>
      </c>
      <c r="E9" s="10">
        <v>3670.9</v>
      </c>
      <c r="F9" s="10">
        <f t="shared" si="1"/>
        <v>-9.9999999999909051E-2</v>
      </c>
      <c r="G9" s="10">
        <f t="shared" si="0"/>
        <v>99.997275946608553</v>
      </c>
    </row>
    <row r="10" spans="1:7" ht="55.8" x14ac:dyDescent="0.3">
      <c r="A10" s="8" t="s">
        <v>9</v>
      </c>
      <c r="B10" s="9" t="s">
        <v>4</v>
      </c>
      <c r="C10" s="9" t="s">
        <v>10</v>
      </c>
      <c r="D10" s="10">
        <v>13913.6</v>
      </c>
      <c r="E10" s="10">
        <v>13912.7</v>
      </c>
      <c r="F10" s="10">
        <f t="shared" si="1"/>
        <v>-0.8999999999996362</v>
      </c>
      <c r="G10" s="10">
        <f t="shared" si="0"/>
        <v>99.99353150873965</v>
      </c>
    </row>
    <row r="11" spans="1:7" ht="42" x14ac:dyDescent="0.3">
      <c r="A11" s="8" t="s">
        <v>11</v>
      </c>
      <c r="B11" s="9" t="s">
        <v>4</v>
      </c>
      <c r="C11" s="9" t="s">
        <v>12</v>
      </c>
      <c r="D11" s="10">
        <v>13376.4</v>
      </c>
      <c r="E11" s="10">
        <v>12477</v>
      </c>
      <c r="F11" s="10">
        <f t="shared" si="1"/>
        <v>-899.39999999999964</v>
      </c>
      <c r="G11" s="10">
        <f t="shared" si="0"/>
        <v>93.276217816452856</v>
      </c>
    </row>
    <row r="12" spans="1:7" x14ac:dyDescent="0.3">
      <c r="A12" s="8" t="s">
        <v>13</v>
      </c>
      <c r="B12" s="9" t="s">
        <v>4</v>
      </c>
      <c r="C12" s="9" t="s">
        <v>14</v>
      </c>
      <c r="D12" s="10">
        <v>4329.5</v>
      </c>
      <c r="E12" s="10">
        <v>3936.5</v>
      </c>
      <c r="F12" s="10">
        <f t="shared" si="1"/>
        <v>-393</v>
      </c>
      <c r="G12" s="10">
        <f t="shared" si="0"/>
        <v>90.922739346344841</v>
      </c>
    </row>
    <row r="13" spans="1:7" s="2" customFormat="1" ht="28.2" x14ac:dyDescent="0.3">
      <c r="A13" s="5" t="s">
        <v>15</v>
      </c>
      <c r="B13" s="6" t="s">
        <v>8</v>
      </c>
      <c r="C13" s="6"/>
      <c r="D13" s="7">
        <f t="shared" ref="D13:F13" si="2">D14+D15</f>
        <v>2420.6</v>
      </c>
      <c r="E13" s="7">
        <f t="shared" si="2"/>
        <v>1661.5</v>
      </c>
      <c r="F13" s="7">
        <f t="shared" si="2"/>
        <v>-759.09999999999991</v>
      </c>
      <c r="G13" s="7">
        <f t="shared" si="0"/>
        <v>68.640006609931419</v>
      </c>
    </row>
    <row r="14" spans="1:7" x14ac:dyDescent="0.3">
      <c r="A14" s="8" t="s">
        <v>16</v>
      </c>
      <c r="B14" s="9" t="s">
        <v>8</v>
      </c>
      <c r="C14" s="9" t="s">
        <v>17</v>
      </c>
      <c r="D14" s="10">
        <v>1623.3</v>
      </c>
      <c r="E14" s="10">
        <v>870.2</v>
      </c>
      <c r="F14" s="10">
        <f t="shared" si="1"/>
        <v>-753.09999999999991</v>
      </c>
      <c r="G14" s="10">
        <f t="shared" si="0"/>
        <v>53.606850243331493</v>
      </c>
    </row>
    <row r="15" spans="1:7" ht="28.8" customHeight="1" x14ac:dyDescent="0.3">
      <c r="A15" s="8" t="s">
        <v>19</v>
      </c>
      <c r="B15" s="9" t="s">
        <v>8</v>
      </c>
      <c r="C15" s="9" t="s">
        <v>20</v>
      </c>
      <c r="D15" s="10">
        <v>797.3</v>
      </c>
      <c r="E15" s="10">
        <v>791.3</v>
      </c>
      <c r="F15" s="10">
        <f t="shared" si="1"/>
        <v>-6</v>
      </c>
      <c r="G15" s="10">
        <f t="shared" si="0"/>
        <v>99.247460178101093</v>
      </c>
    </row>
    <row r="16" spans="1:7" s="2" customFormat="1" x14ac:dyDescent="0.3">
      <c r="A16" s="5" t="s">
        <v>21</v>
      </c>
      <c r="B16" s="6" t="s">
        <v>10</v>
      </c>
      <c r="C16" s="6"/>
      <c r="D16" s="7">
        <f t="shared" ref="D16:F16" si="3">SUM(D17:D19)</f>
        <v>67844.899999999994</v>
      </c>
      <c r="E16" s="7">
        <f t="shared" si="3"/>
        <v>67484.7</v>
      </c>
      <c r="F16" s="7">
        <f t="shared" si="3"/>
        <v>-360.20000000000596</v>
      </c>
      <c r="G16" s="7">
        <f t="shared" si="0"/>
        <v>99.469083158793069</v>
      </c>
    </row>
    <row r="17" spans="1:7" s="2" customFormat="1" x14ac:dyDescent="0.3">
      <c r="A17" s="8" t="s">
        <v>50</v>
      </c>
      <c r="B17" s="9" t="s">
        <v>10</v>
      </c>
      <c r="C17" s="11" t="s">
        <v>22</v>
      </c>
      <c r="D17" s="10">
        <v>63810.3</v>
      </c>
      <c r="E17" s="10">
        <v>63810.2</v>
      </c>
      <c r="F17" s="10">
        <f t="shared" ref="F17" si="4">E17-D17</f>
        <v>-0.10000000000582077</v>
      </c>
      <c r="G17" s="10">
        <f t="shared" ref="G17" si="5">(E17/D17)*100</f>
        <v>99.999843285488382</v>
      </c>
    </row>
    <row r="18" spans="1:7" x14ac:dyDescent="0.3">
      <c r="A18" s="8" t="s">
        <v>23</v>
      </c>
      <c r="B18" s="9" t="s">
        <v>10</v>
      </c>
      <c r="C18" s="9" t="s">
        <v>24</v>
      </c>
      <c r="D18" s="10">
        <v>1884.7</v>
      </c>
      <c r="E18" s="10">
        <v>1791.1</v>
      </c>
      <c r="F18" s="10">
        <f t="shared" si="1"/>
        <v>-93.600000000000136</v>
      </c>
      <c r="G18" s="10">
        <f t="shared" si="0"/>
        <v>95.033692364832589</v>
      </c>
    </row>
    <row r="19" spans="1:7" x14ac:dyDescent="0.3">
      <c r="A19" s="8" t="s">
        <v>25</v>
      </c>
      <c r="B19" s="9" t="s">
        <v>10</v>
      </c>
      <c r="C19" s="9" t="s">
        <v>17</v>
      </c>
      <c r="D19" s="10">
        <v>2149.9</v>
      </c>
      <c r="E19" s="10">
        <v>1883.4</v>
      </c>
      <c r="F19" s="10">
        <f t="shared" si="1"/>
        <v>-266.5</v>
      </c>
      <c r="G19" s="10">
        <f t="shared" si="0"/>
        <v>87.604074608121309</v>
      </c>
    </row>
    <row r="20" spans="1:7" s="2" customFormat="1" ht="14.4" customHeight="1" x14ac:dyDescent="0.3">
      <c r="A20" s="5" t="s">
        <v>27</v>
      </c>
      <c r="B20" s="6" t="s">
        <v>22</v>
      </c>
      <c r="C20" s="6"/>
      <c r="D20" s="7">
        <f>D21+D22+D23+D24</f>
        <v>116969.90000000001</v>
      </c>
      <c r="E20" s="7">
        <f t="shared" ref="E20:F20" si="6">E21+E22+E23+E24</f>
        <v>101537.60000000001</v>
      </c>
      <c r="F20" s="7">
        <f t="shared" si="6"/>
        <v>-15432.299999999994</v>
      </c>
      <c r="G20" s="7">
        <f t="shared" si="0"/>
        <v>86.806605802005478</v>
      </c>
    </row>
    <row r="21" spans="1:7" x14ac:dyDescent="0.3">
      <c r="A21" s="8" t="s">
        <v>28</v>
      </c>
      <c r="B21" s="9" t="s">
        <v>22</v>
      </c>
      <c r="C21" s="9" t="s">
        <v>4</v>
      </c>
      <c r="D21" s="10">
        <v>8985.2999999999993</v>
      </c>
      <c r="E21" s="10">
        <v>0</v>
      </c>
      <c r="F21" s="10">
        <f t="shared" si="1"/>
        <v>-8985.2999999999993</v>
      </c>
      <c r="G21" s="10">
        <f t="shared" si="0"/>
        <v>0</v>
      </c>
    </row>
    <row r="22" spans="1:7" x14ac:dyDescent="0.3">
      <c r="A22" s="8" t="s">
        <v>29</v>
      </c>
      <c r="B22" s="9" t="s">
        <v>22</v>
      </c>
      <c r="C22" s="9" t="s">
        <v>6</v>
      </c>
      <c r="D22" s="10">
        <v>71730.8</v>
      </c>
      <c r="E22" s="10">
        <v>68463.600000000006</v>
      </c>
      <c r="F22" s="10">
        <f t="shared" si="1"/>
        <v>-3267.1999999999971</v>
      </c>
      <c r="G22" s="10">
        <f t="shared" si="0"/>
        <v>95.445192302330383</v>
      </c>
    </row>
    <row r="23" spans="1:7" x14ac:dyDescent="0.3">
      <c r="A23" s="8" t="s">
        <v>30</v>
      </c>
      <c r="B23" s="9" t="s">
        <v>22</v>
      </c>
      <c r="C23" s="9" t="s">
        <v>8</v>
      </c>
      <c r="D23" s="10">
        <v>18132.099999999999</v>
      </c>
      <c r="E23" s="10">
        <v>15284.6</v>
      </c>
      <c r="F23" s="10">
        <f t="shared" si="1"/>
        <v>-2847.4999999999982</v>
      </c>
      <c r="G23" s="10">
        <f t="shared" si="0"/>
        <v>84.295806883924101</v>
      </c>
    </row>
    <row r="24" spans="1:7" ht="28.2" x14ac:dyDescent="0.3">
      <c r="A24" s="8" t="s">
        <v>31</v>
      </c>
      <c r="B24" s="9" t="s">
        <v>22</v>
      </c>
      <c r="C24" s="9" t="s">
        <v>22</v>
      </c>
      <c r="D24" s="10">
        <v>18121.7</v>
      </c>
      <c r="E24" s="10">
        <v>17789.400000000001</v>
      </c>
      <c r="F24" s="10">
        <f t="shared" si="1"/>
        <v>-332.29999999999927</v>
      </c>
      <c r="G24" s="10">
        <f t="shared" si="0"/>
        <v>98.166286827394785</v>
      </c>
    </row>
    <row r="25" spans="1:7" s="2" customFormat="1" x14ac:dyDescent="0.3">
      <c r="A25" s="5" t="s">
        <v>32</v>
      </c>
      <c r="B25" s="6" t="s">
        <v>33</v>
      </c>
      <c r="C25" s="6"/>
      <c r="D25" s="7">
        <f t="shared" ref="D25:F25" si="7">SUM(D26:D27)</f>
        <v>1035.4000000000001</v>
      </c>
      <c r="E25" s="7">
        <f t="shared" si="7"/>
        <v>688</v>
      </c>
      <c r="F25" s="7">
        <f t="shared" si="7"/>
        <v>-347.40000000000009</v>
      </c>
      <c r="G25" s="7">
        <f t="shared" si="0"/>
        <v>66.447749661966384</v>
      </c>
    </row>
    <row r="26" spans="1:7" ht="28.2" x14ac:dyDescent="0.3">
      <c r="A26" s="16" t="s">
        <v>51</v>
      </c>
      <c r="B26" s="9" t="s">
        <v>33</v>
      </c>
      <c r="C26" s="11" t="s">
        <v>22</v>
      </c>
      <c r="D26" s="10">
        <v>112.8</v>
      </c>
      <c r="E26" s="10">
        <v>112.7</v>
      </c>
      <c r="F26" s="10">
        <f t="shared" ref="F26" si="8">E26-D26</f>
        <v>-9.9999999999994316E-2</v>
      </c>
      <c r="G26" s="10">
        <f t="shared" ref="G26" si="9">(E26/D26)*100</f>
        <v>99.911347517730491</v>
      </c>
    </row>
    <row r="27" spans="1:7" x14ac:dyDescent="0.3">
      <c r="A27" s="8" t="s">
        <v>34</v>
      </c>
      <c r="B27" s="9" t="s">
        <v>33</v>
      </c>
      <c r="C27" s="9" t="s">
        <v>17</v>
      </c>
      <c r="D27" s="10">
        <v>922.6</v>
      </c>
      <c r="E27" s="10">
        <v>575.29999999999995</v>
      </c>
      <c r="F27" s="10">
        <f t="shared" si="1"/>
        <v>-347.30000000000007</v>
      </c>
      <c r="G27" s="10">
        <f t="shared" si="0"/>
        <v>62.35638413180142</v>
      </c>
    </row>
    <row r="28" spans="1:7" s="2" customFormat="1" x14ac:dyDescent="0.3">
      <c r="A28" s="5" t="s">
        <v>35</v>
      </c>
      <c r="B28" s="6" t="s">
        <v>18</v>
      </c>
      <c r="C28" s="6"/>
      <c r="D28" s="7">
        <f>D29+D30</f>
        <v>7103.2</v>
      </c>
      <c r="E28" s="7">
        <f t="shared" ref="E28:F28" si="10">E29+E30</f>
        <v>7102.9</v>
      </c>
      <c r="F28" s="7">
        <f t="shared" si="10"/>
        <v>-0.29999999999972715</v>
      </c>
      <c r="G28" s="7">
        <f t="shared" si="0"/>
        <v>99.995776551413442</v>
      </c>
    </row>
    <row r="29" spans="1:7" x14ac:dyDescent="0.3">
      <c r="A29" s="8" t="s">
        <v>36</v>
      </c>
      <c r="B29" s="9" t="s">
        <v>18</v>
      </c>
      <c r="C29" s="9" t="s">
        <v>4</v>
      </c>
      <c r="D29" s="10">
        <v>2427.3000000000002</v>
      </c>
      <c r="E29" s="10">
        <v>2427.1</v>
      </c>
      <c r="F29" s="10">
        <f t="shared" si="1"/>
        <v>-0.20000000000027285</v>
      </c>
      <c r="G29" s="10">
        <f t="shared" si="0"/>
        <v>99.991760392205322</v>
      </c>
    </row>
    <row r="30" spans="1:7" x14ac:dyDescent="0.3">
      <c r="A30" s="8" t="s">
        <v>37</v>
      </c>
      <c r="B30" s="9" t="s">
        <v>18</v>
      </c>
      <c r="C30" s="9" t="s">
        <v>8</v>
      </c>
      <c r="D30" s="10">
        <v>4675.8999999999996</v>
      </c>
      <c r="E30" s="10">
        <v>4675.8</v>
      </c>
      <c r="F30" s="10">
        <f t="shared" si="1"/>
        <v>-9.9999999999454303E-2</v>
      </c>
      <c r="G30" s="10">
        <f t="shared" si="0"/>
        <v>99.997861374280888</v>
      </c>
    </row>
    <row r="31" spans="1:7" s="2" customFormat="1" x14ac:dyDescent="0.3">
      <c r="A31" s="5" t="s">
        <v>38</v>
      </c>
      <c r="B31" s="6" t="s">
        <v>26</v>
      </c>
      <c r="C31" s="6"/>
      <c r="D31" s="7">
        <f>D32</f>
        <v>336.1</v>
      </c>
      <c r="E31" s="7">
        <f t="shared" ref="E31:F31" si="11">E32</f>
        <v>336.1</v>
      </c>
      <c r="F31" s="7">
        <f t="shared" si="11"/>
        <v>0</v>
      </c>
      <c r="G31" s="7">
        <f t="shared" si="0"/>
        <v>100</v>
      </c>
    </row>
    <row r="32" spans="1:7" x14ac:dyDescent="0.3">
      <c r="A32" s="8" t="s">
        <v>39</v>
      </c>
      <c r="B32" s="9" t="s">
        <v>26</v>
      </c>
      <c r="C32" s="9" t="s">
        <v>6</v>
      </c>
      <c r="D32" s="10">
        <v>336.1</v>
      </c>
      <c r="E32" s="10">
        <v>336.1</v>
      </c>
      <c r="F32" s="10">
        <f t="shared" si="1"/>
        <v>0</v>
      </c>
      <c r="G32" s="10">
        <f t="shared" si="0"/>
        <v>100</v>
      </c>
    </row>
    <row r="33" spans="1:7" s="2" customFormat="1" ht="42" x14ac:dyDescent="0.3">
      <c r="A33" s="5" t="s">
        <v>40</v>
      </c>
      <c r="B33" s="6" t="s">
        <v>20</v>
      </c>
      <c r="C33" s="6"/>
      <c r="D33" s="7">
        <f>SUM(D34:D35)</f>
        <v>72426.3</v>
      </c>
      <c r="E33" s="7">
        <f t="shared" ref="E33:F33" si="12">SUM(E34:E35)</f>
        <v>69651</v>
      </c>
      <c r="F33" s="7">
        <f t="shared" si="12"/>
        <v>-2775.2999999999956</v>
      </c>
      <c r="G33" s="7">
        <f t="shared" si="0"/>
        <v>96.168104680205943</v>
      </c>
    </row>
    <row r="34" spans="1:7" ht="42" x14ac:dyDescent="0.3">
      <c r="A34" s="8" t="s">
        <v>41</v>
      </c>
      <c r="B34" s="9" t="s">
        <v>20</v>
      </c>
      <c r="C34" s="9" t="s">
        <v>4</v>
      </c>
      <c r="D34" s="10">
        <v>14862.6</v>
      </c>
      <c r="E34" s="10">
        <v>14862.6</v>
      </c>
      <c r="F34" s="10">
        <f t="shared" si="1"/>
        <v>0</v>
      </c>
      <c r="G34" s="10">
        <f t="shared" si="0"/>
        <v>100</v>
      </c>
    </row>
    <row r="35" spans="1:7" ht="28.2" x14ac:dyDescent="0.3">
      <c r="A35" s="8" t="s">
        <v>42</v>
      </c>
      <c r="B35" s="9" t="s">
        <v>20</v>
      </c>
      <c r="C35" s="9" t="s">
        <v>8</v>
      </c>
      <c r="D35" s="10">
        <v>57563.7</v>
      </c>
      <c r="E35" s="10">
        <v>54788.4</v>
      </c>
      <c r="F35" s="10">
        <f t="shared" si="1"/>
        <v>-2775.2999999999956</v>
      </c>
      <c r="G35" s="10">
        <f t="shared" si="0"/>
        <v>95.17873243033371</v>
      </c>
    </row>
  </sheetData>
  <mergeCells count="7">
    <mergeCell ref="A2:G2"/>
    <mergeCell ref="F4:G4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квартал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2023-04-18T14:28:16Z</dcterms:modified>
</cp:coreProperties>
</file>