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6144" yWindow="0" windowWidth="22260" windowHeight="12648"/>
  </bookViews>
  <sheets>
    <sheet name="9 мес. 2023 года" sheetId="1" r:id="rId1"/>
  </sheets>
  <definedNames>
    <definedName name="_xlnm.Print_Titles" localSheetId="0">'9 мес. 2023 года'!$4:$5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7" i="1" l="1"/>
  <c r="F47" i="1"/>
  <c r="F45" i="1"/>
  <c r="E46" i="1"/>
  <c r="G46" i="1" s="1"/>
  <c r="D46" i="1"/>
  <c r="F46" i="1" s="1"/>
  <c r="E40" i="1"/>
  <c r="D40" i="1"/>
  <c r="F44" i="1"/>
  <c r="G44" i="1"/>
  <c r="F41" i="1"/>
  <c r="F42" i="1"/>
  <c r="G41" i="1"/>
  <c r="G42" i="1"/>
  <c r="G33" i="1" l="1"/>
  <c r="G60" i="1"/>
  <c r="G63" i="1"/>
  <c r="G64" i="1"/>
  <c r="G38" i="1"/>
  <c r="G39" i="1"/>
  <c r="G26" i="1"/>
  <c r="E25" i="1"/>
  <c r="D25" i="1"/>
  <c r="G25" i="1" l="1"/>
  <c r="F8" i="1"/>
  <c r="F9" i="1"/>
  <c r="F10" i="1"/>
  <c r="F13" i="1"/>
  <c r="F14" i="1"/>
  <c r="F15" i="1"/>
  <c r="F16" i="1"/>
  <c r="F17" i="1"/>
  <c r="F18" i="1"/>
  <c r="F19" i="1"/>
  <c r="F20" i="1"/>
  <c r="F22" i="1"/>
  <c r="F24" i="1"/>
  <c r="F25" i="1"/>
  <c r="F26" i="1"/>
  <c r="F28" i="1"/>
  <c r="F30" i="1"/>
  <c r="F31" i="1"/>
  <c r="F33" i="1"/>
  <c r="F34" i="1"/>
  <c r="F36" i="1"/>
  <c r="F37" i="1"/>
  <c r="F38" i="1"/>
  <c r="F39" i="1"/>
  <c r="F43" i="1"/>
  <c r="F49" i="1"/>
  <c r="F50" i="1"/>
  <c r="F52" i="1"/>
  <c r="F53" i="1"/>
  <c r="F55" i="1"/>
  <c r="F57" i="1"/>
  <c r="F58" i="1"/>
  <c r="F60" i="1"/>
  <c r="F61" i="1"/>
  <c r="F62" i="1"/>
  <c r="F63" i="1"/>
  <c r="F64" i="1"/>
  <c r="D59" i="1" l="1"/>
  <c r="E59" i="1"/>
  <c r="D35" i="1"/>
  <c r="E35" i="1"/>
  <c r="D32" i="1"/>
  <c r="E32" i="1"/>
  <c r="F32" i="1" s="1"/>
  <c r="F59" i="1" l="1"/>
  <c r="F35" i="1"/>
  <c r="G58" i="1"/>
  <c r="G57" i="1"/>
  <c r="E56" i="1"/>
  <c r="D56" i="1"/>
  <c r="G36" i="1"/>
  <c r="F56" i="1" l="1"/>
  <c r="G56" i="1"/>
  <c r="G62" i="1"/>
  <c r="G61" i="1"/>
  <c r="G55" i="1"/>
  <c r="E54" i="1"/>
  <c r="D54" i="1"/>
  <c r="G50" i="1"/>
  <c r="G49" i="1"/>
  <c r="E48" i="1"/>
  <c r="D48" i="1"/>
  <c r="F54" i="1" l="1"/>
  <c r="F48" i="1"/>
  <c r="G48" i="1"/>
  <c r="G54" i="1"/>
  <c r="G59" i="1"/>
  <c r="D51" i="1" l="1"/>
  <c r="D6" i="1" s="1"/>
  <c r="G52" i="1"/>
  <c r="E51" i="1"/>
  <c r="E6" i="1" s="1"/>
  <c r="G43" i="1"/>
  <c r="G45" i="1"/>
  <c r="G53" i="1"/>
  <c r="G37" i="1"/>
  <c r="G34" i="1"/>
  <c r="E29" i="1"/>
  <c r="D29" i="1"/>
  <c r="G30" i="1"/>
  <c r="G31" i="1"/>
  <c r="D27" i="1"/>
  <c r="E27" i="1"/>
  <c r="F27" i="1" s="1"/>
  <c r="G28" i="1"/>
  <c r="G24" i="1"/>
  <c r="D23" i="1"/>
  <c r="E23" i="1"/>
  <c r="F23" i="1" s="1"/>
  <c r="G22" i="1"/>
  <c r="D21" i="1"/>
  <c r="E21" i="1"/>
  <c r="G19" i="1"/>
  <c r="G20" i="1"/>
  <c r="G18" i="1"/>
  <c r="G16" i="1"/>
  <c r="E17" i="1"/>
  <c r="D17" i="1"/>
  <c r="E12" i="1"/>
  <c r="D12" i="1"/>
  <c r="G14" i="1"/>
  <c r="G15" i="1"/>
  <c r="G13" i="1"/>
  <c r="G10" i="1"/>
  <c r="G9" i="1"/>
  <c r="G8" i="1"/>
  <c r="E7" i="1"/>
  <c r="D7" i="1"/>
  <c r="F6" i="1" l="1"/>
  <c r="F51" i="1"/>
  <c r="F40" i="1"/>
  <c r="F29" i="1"/>
  <c r="D11" i="1"/>
  <c r="F21" i="1"/>
  <c r="F12" i="1"/>
  <c r="E11" i="1"/>
  <c r="F7" i="1"/>
  <c r="G40" i="1"/>
  <c r="G51" i="1"/>
  <c r="G35" i="1"/>
  <c r="G32" i="1"/>
  <c r="G29" i="1"/>
  <c r="G27" i="1"/>
  <c r="G23" i="1"/>
  <c r="G21" i="1"/>
  <c r="G17" i="1"/>
  <c r="G12" i="1"/>
  <c r="G7" i="1"/>
  <c r="F11" i="1" l="1"/>
  <c r="G11" i="1"/>
  <c r="G6" i="1" l="1"/>
</calcChain>
</file>

<file path=xl/sharedStrings.xml><?xml version="1.0" encoding="utf-8"?>
<sst xmlns="http://schemas.openxmlformats.org/spreadsheetml/2006/main" count="125" uniqueCount="121">
  <si>
    <t>Наименование</t>
  </si>
  <si>
    <t>Целевая статья</t>
  </si>
  <si>
    <t xml:space="preserve">ВСЕГО </t>
  </si>
  <si>
    <t>30.0.00.00000</t>
  </si>
  <si>
    <t>Расходы на содержание органов местного самоуправления и обеспечение их функций</t>
  </si>
  <si>
    <t>30.0.00.81010</t>
  </si>
  <si>
    <t xml:space="preserve">Дотация на выравнивание бюджетной обеспеченности поселений </t>
  </si>
  <si>
    <t>30.0.00.89110</t>
  </si>
  <si>
    <t xml:space="preserve">Иные межбюджетные трансферты на поддержку мер по обеспечению сбалансированности бюджетов поселений </t>
  </si>
  <si>
    <t>30.0.00.89120</t>
  </si>
  <si>
    <t>31.0.00.00000</t>
  </si>
  <si>
    <t>Подпрограмма 1 "Реализация функций муниципального управления"</t>
  </si>
  <si>
    <t>31.1.00.00000</t>
  </si>
  <si>
    <t>31.1.00.81010</t>
  </si>
  <si>
    <t>Пенсии за выслугу лет муниципальным служащим в соответствии с законом Ненецкого автономного округа от 24.10.2007 № 140-ОЗ "О муниципальной службе в Ненецком автономном округе"</t>
  </si>
  <si>
    <t>31.1.00.84010</t>
  </si>
  <si>
    <t>Пенсии за выслугу лет лицам, замещавшим выборные должности местного самоуправления, в соответствии с законом Ненецкого автономного округа от 01.07.2008 № 35-ОЗ "О гарантиях лицам, замещающим выборные должности местного самоуправления в Ненецком автономном округе"</t>
  </si>
  <si>
    <t>31.1.00.84020</t>
  </si>
  <si>
    <t>Единовременные денежные выплаты гражданам, уволенным в запас после прохождения военной службы по призыву в Вооруженных Силах Российской Федерации</t>
  </si>
  <si>
    <t>Подпрограмма 2 "Управление муниципальным имуществом"</t>
  </si>
  <si>
    <t>31.2.00.00000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</si>
  <si>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</si>
  <si>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31.2.00.81120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</si>
  <si>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</si>
  <si>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31.3.00.00000</t>
  </si>
  <si>
    <t>Расходы на обеспечение деятельности подведомственных казенных учреждений</t>
  </si>
  <si>
    <t>31.3.00.80020</t>
  </si>
  <si>
    <t>Подпрограмма 4 "Обеспечение информационной открытости органов местного самоуправления Заполярного района"</t>
  </si>
  <si>
    <t>31.4.00.00000</t>
  </si>
  <si>
    <t>Обеспечение информационной открытости органов местного самоуправления</t>
  </si>
  <si>
    <t>31.4.00.81050</t>
  </si>
  <si>
    <t>Подпрограмма 6 "Возмещение части затрат органов местного самоуправления поселений Ненецкого автономного округа"</t>
  </si>
  <si>
    <t>31.6.00.00000</t>
  </si>
  <si>
    <t>Иные межбюджетные трансферты в рамках подпрограммы 6 "Возмещение части затрат органов местного самоуправления поселений Ненецкого автономного округа"</t>
  </si>
  <si>
    <t>Муниципальная программа "Безопасность на территории муниципального района "Заполярный район" на 2019-2030 годы"</t>
  </si>
  <si>
    <t>33.0.00.00000</t>
  </si>
  <si>
    <t>Иные межбюджетные трансферты в рамках МП "Безопасность на территории муниципального района "Заполярный район" на 2019-2030 годы"</t>
  </si>
  <si>
    <t>35.0.00.00000</t>
  </si>
  <si>
    <t>36.0.00.00000</t>
  </si>
  <si>
    <t>Иные межбюджетные трансферты в рамках Муниципальной программы "Развитие коммунальной инфраструктуры муниципального района «Заполярный район» на 2020-2030 годы"</t>
  </si>
  <si>
    <t>36.0.00.89260</t>
  </si>
  <si>
    <t>31.1.00.84050</t>
  </si>
  <si>
    <t>Оценка недвижимости, признание прав и регулирование отношений по муниципальной собственности</t>
  </si>
  <si>
    <t>31.2.00.81110</t>
  </si>
  <si>
    <t>Расходы по приобретению, содержанию, прочим мероприятиям, связанным с муниципальным имуществом</t>
  </si>
  <si>
    <t>31.2.00.81130</t>
  </si>
  <si>
    <t>31.6.00.89220</t>
  </si>
  <si>
    <t>Муниципальная программа "Развитие социальной инфраструктуры и создание комфортных условий проживания на территории муниципального района "Заполярный район" на 2021-2030 годы"</t>
  </si>
  <si>
    <t>32.0.00.86010</t>
  </si>
  <si>
    <t>32.0.00.89230</t>
  </si>
  <si>
    <t>33.0.00.89240</t>
  </si>
  <si>
    <t>Мероприятия в рамках муниципальной программы "Развитие коммунальной инфраструктуры муниципального района "Заполярный район" на 2020-2030 годы"</t>
  </si>
  <si>
    <t>36.0.00.86040</t>
  </si>
  <si>
    <t>Муниципальная программа "Развитие транспортной инфраструктуры муниципального района "Заполярный район" на 2021-2030 годы"</t>
  </si>
  <si>
    <t>39.0.00.00000</t>
  </si>
  <si>
    <t>Мероприятия в рамках муниципальной программы "Развитие транспортной инфраструктуры муниципального района "Заполярный район" на 2021-2030 годы"</t>
  </si>
  <si>
    <t>Иные межбюджетные трансферты в рамках муниципальной программы "Развитие транспортной инфраструктуры муниципального района "Заполярный район" на 2021-2030 годы"</t>
  </si>
  <si>
    <t>39.0.00.89290</t>
  </si>
  <si>
    <t>39.0.00.86070</t>
  </si>
  <si>
    <t>32.0.00.00000</t>
  </si>
  <si>
    <t>Исполнено, тыс.руб.</t>
  </si>
  <si>
    <t>Показатели исполнения</t>
  </si>
  <si>
    <t>отклонение ("-" неисполнено, "+" перевыполнение плана), тыс.руб.</t>
  </si>
  <si>
    <t>процент исполнения, %</t>
  </si>
  <si>
    <t xml:space="preserve">Муниципальная подпрограмма "Развитие коммунальной инфраструктуры  муниципального района "Заполярный район" на 2020-2030 годы"         </t>
  </si>
  <si>
    <t>Муниципальная программа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</si>
  <si>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Муниципальная программа "Обеспечение населения муниципального района "Заполярный район" чистой водой на 2021-2030 годы"</t>
  </si>
  <si>
    <t>Мероприятия в рамках муниципальной программы "Обеспечение населения муниципального района "Заполярный район" чистой водой на 2021-2030 годы"</t>
  </si>
  <si>
    <t>Иные межбюджетные трансферты в рамках муниципальной программы "Обеспечение населения муниципального района "Заполярный район" чистой водой на 2021-2030 годы"</t>
  </si>
  <si>
    <t>38.0.00.00000</t>
  </si>
  <si>
    <t>38.0.00.86060</t>
  </si>
  <si>
    <t>38.0.00.89280</t>
  </si>
  <si>
    <t>Муниципальная программа "Развитие энергетики муниципального района "Заполярный район" на 2021-2030 годы"</t>
  </si>
  <si>
    <t>40.0.00.00000</t>
  </si>
  <si>
    <t>Мероприятия в рамках муниципальной программы "Развитие энергетики муниципального района "Заполярный район" на 2021-2030 годы"</t>
  </si>
  <si>
    <t>40.0.00.86080</t>
  </si>
  <si>
    <t>Муниципальная программа "Управление муниципальным имуществом муниципального района "Заполярный район" на 2022-2030 годы"</t>
  </si>
  <si>
    <t>42.0.00.00000</t>
  </si>
  <si>
    <t>42.0.00.81110</t>
  </si>
  <si>
    <t>42.0.00.81120</t>
  </si>
  <si>
    <t>Муниципальная программа "Управление финансами в муниципальном районе "Заполярный район" на 2019-2025 годы"</t>
  </si>
  <si>
    <t>Муниципальная программа "Развитие административной системы местного самоуправления муниципального района "Заполярный район" на 2017-2025 годы"</t>
  </si>
  <si>
    <t xml:space="preserve">Мероприятия в рамках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 на 2021-2030 годы" </t>
  </si>
  <si>
    <t xml:space="preserve">Иные межбюджетные трансферты в рамках муниципальной программы "Развитие социальной инфраструктуры и создание комфортных условий проживания на территории муниципального района "Заполярный район" на 2021-2030 годы" </t>
  </si>
  <si>
    <t>Субсидии местным бюджетам на софинансирование капитальных вложений в объекты муниципальной собственности</t>
  </si>
  <si>
    <t>35.0.00.79500</t>
  </si>
  <si>
    <t>Расходы районного бюджета на мероприятия, софинансируемые в рамках государственных программ в части капитальных вложений в объекты муниципальной собственности</t>
  </si>
  <si>
    <t>35.0.00.S9500</t>
  </si>
  <si>
    <t>Муниципальная программа "Развитие сельского хозяйства на территории муниципального района "Заполярный район" на 2021-2030 годы"</t>
  </si>
  <si>
    <t>41.0.00.00000</t>
  </si>
  <si>
    <t>Мероприятия в рамках муниципальной программы "Развитие сельского хозяйства на территории муниципального района "Заполярный район" на 2021-2030 годы"</t>
  </si>
  <si>
    <t>41.0.00.83030</t>
  </si>
  <si>
    <t>Иные межбюджетные трансферты в рамках муниципальной программы "Развитие сельского хозяйства на территории муниципального района "Заполярный район" на 2021-2030 годы"</t>
  </si>
  <si>
    <t>41.0.00.89320</t>
  </si>
  <si>
    <t>Организация и проведение официальных мероприятий муниципального района "Заполярный район"</t>
  </si>
  <si>
    <t>31.5.00.81060</t>
  </si>
  <si>
    <t>Подпрограмма 5 "Организация и проведение официальных мероприятий муниципального района "Заполярный район"</t>
  </si>
  <si>
    <t>31.5.00.00000</t>
  </si>
  <si>
    <t>Мероприятия в рамках муниципальной программы "Безопасность на территории муниципального района "Заполярный район" на 2019-2030 годы"</t>
  </si>
  <si>
    <t>33.0.00.82010</t>
  </si>
  <si>
    <t>Мероприятия в рамках 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</si>
  <si>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35.0.00.86030</t>
  </si>
  <si>
    <t>Иные межбюджетные трансферты в рамках 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"Заполярный район" на 2020-2030 годы"</t>
  </si>
  <si>
    <t>35.0.00.89250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</si>
  <si>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</si>
  <si>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42.0.00.81100</t>
  </si>
  <si>
    <t>42.0.00.81130</t>
  </si>
  <si>
    <t>Иные межбюджетные трансферты в рамках муниципальной программы "Управление муниципальным имуществом муниципального района "Заполярный район" на 2022-2030 годы"</t>
  </si>
  <si>
    <t>42.0.00.89210</t>
  </si>
  <si>
    <t>Субсидии местным бюджетам на софинансирование расходных обязательств по участию в организации деятельности по сбору (в том числе раздельному сбору), транспортированию, обработке, утилизации, обезвреживанию, захоронению твёрдых коммунальных отходов</t>
  </si>
  <si>
    <t>36.0.00.79850</t>
  </si>
  <si>
    <t>Расходы районного бюджета на мероприятия, софинансируемые в рамках государственных программ в части участия в организации деятельности по сбору (в том числе раздельному сбору), транспортированию, обработке, утилизации, обезвреживанию, захоронению твёрдых коммунальных отходов</t>
  </si>
  <si>
    <t>36.0.00.S9850</t>
  </si>
  <si>
    <t>Мероприятия в рамках муниципальной программы "Развитие коммунальной инфраструктуры муниципального района "Заполярный район" на 2020-2030 годы" за счет возврата возвратов субсидии из окружного бюджета</t>
  </si>
  <si>
    <t>36.0.00.86090</t>
  </si>
  <si>
    <t>Муниципальная программа "Обеспечение населения централизованным теплоснабжением в МО "Муниципальный район "Заполярный район" на 2020-2030 годы"</t>
  </si>
  <si>
    <t>37.0.00.00000</t>
  </si>
  <si>
    <t>Мероприятия в рамках муниципальной программы "Обеспечение населения централизованным теплоснабжением в МО "Муниципальный район "Заполярный район" на 2020-2030 годы "</t>
  </si>
  <si>
    <t>37.0.00.86050</t>
  </si>
  <si>
    <t>Сведения об исполнении районного бюджета по расходам в разрезе муниципальных программ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девять месяцев 2023 года в сравнении с запланированными значениями на соответствующий период</t>
  </si>
  <si>
    <t>Кассовый план на девять месяцев                                          2023 года,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</si>
</sst>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_р_._-;\-* #,##0.0_р_._-;_-* &quot;-&quot;??_р_._-;_-@_-"/>
    <numFmt numFmtId="166" formatCode="_-* #,##0.0\ _₽_-;\-* #,##0.0\ _₽_-;_-* &quot;-&quot;?\ _₽_-;_-@_-"/>
    <numFmt numFmtId="167" formatCode="_-* #,##0.0_р_._-;\-* #,##0.0_р_._-;_-* &quot;-&quot;?_р_._-;_-@_-"/>
  </numFmts>
  <fonts count="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6" fillId="0" borderId="0"/>
  </cellStyleXfs>
  <cellXfs count="43">
    <xf numFmtId="0" fontId="0" fillId="0" borderId="0" xfId="0"/>
    <xf numFmtId="0" fontId="1" fillId="0" borderId="0" xfId="0" applyFont="1" applyAlignment="1">
      <alignment horizontal="right" vertical="center"/>
    </xf>
    <xf numFmtId="0" fontId="4" fillId="0" borderId="0" xfId="0" applyFont="1"/>
    <xf numFmtId="0" fontId="2" fillId="0" borderId="0" xfId="0" applyFont="1"/>
    <xf numFmtId="165" fontId="1" fillId="0" borderId="1" xfId="1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wrapText="1"/>
    </xf>
    <xf numFmtId="166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166" fontId="5" fillId="2" borderId="1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>
      <alignment horizontal="center"/>
    </xf>
    <xf numFmtId="166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166" fontId="1" fillId="2" borderId="1" xfId="0" applyNumberFormat="1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>
      <alignment horizontal="center" wrapText="1"/>
    </xf>
    <xf numFmtId="49" fontId="5" fillId="0" borderId="1" xfId="0" applyNumberFormat="1" applyFont="1" applyFill="1" applyBorder="1" applyAlignment="1" applyProtection="1">
      <alignment horizontal="center" wrapText="1"/>
      <protection locked="0"/>
    </xf>
    <xf numFmtId="14" fontId="1" fillId="0" borderId="1" xfId="0" quotePrefix="1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 applyProtection="1">
      <alignment horizontal="left" wrapText="1"/>
      <protection locked="0"/>
    </xf>
    <xf numFmtId="0" fontId="1" fillId="0" borderId="1" xfId="2" applyNumberFormat="1" applyFont="1" applyFill="1" applyBorder="1" applyAlignment="1" applyProtection="1">
      <alignment horizontal="left" wrapText="1"/>
    </xf>
    <xf numFmtId="49" fontId="1" fillId="0" borderId="1" xfId="0" applyNumberFormat="1" applyFont="1" applyFill="1" applyBorder="1" applyAlignment="1" applyProtection="1">
      <alignment horizontal="center" wrapText="1"/>
      <protection locked="0"/>
    </xf>
    <xf numFmtId="49" fontId="5" fillId="0" borderId="1" xfId="0" applyNumberFormat="1" applyFont="1" applyFill="1" applyBorder="1" applyAlignment="1" applyProtection="1">
      <alignment horizontal="left" wrapText="1"/>
      <protection locked="0"/>
    </xf>
    <xf numFmtId="49" fontId="1" fillId="0" borderId="1" xfId="2" applyNumberFormat="1" applyFont="1" applyFill="1" applyBorder="1" applyAlignment="1" applyProtection="1">
      <alignment horizontal="left" wrapText="1"/>
      <protection locked="0"/>
    </xf>
    <xf numFmtId="0" fontId="5" fillId="0" borderId="1" xfId="0" applyNumberFormat="1" applyFont="1" applyFill="1" applyBorder="1" applyAlignment="1" applyProtection="1">
      <alignment horizontal="left" wrapText="1"/>
      <protection locked="0"/>
    </xf>
    <xf numFmtId="0" fontId="1" fillId="0" borderId="1" xfId="0" applyFont="1" applyFill="1" applyBorder="1" applyAlignment="1">
      <alignment wrapText="1"/>
    </xf>
    <xf numFmtId="0" fontId="1" fillId="0" borderId="1" xfId="0" applyNumberFormat="1" applyFont="1" applyFill="1" applyBorder="1" applyAlignment="1" applyProtection="1">
      <alignment horizontal="left" wrapText="1"/>
      <protection locked="0"/>
    </xf>
    <xf numFmtId="0" fontId="5" fillId="0" borderId="1" xfId="0" applyFont="1" applyFill="1" applyBorder="1" applyAlignment="1">
      <alignment wrapText="1"/>
    </xf>
    <xf numFmtId="166" fontId="2" fillId="0" borderId="1" xfId="0" applyNumberFormat="1" applyFont="1" applyBorder="1" applyAlignment="1"/>
    <xf numFmtId="166" fontId="4" fillId="0" borderId="1" xfId="0" applyNumberFormat="1" applyFont="1" applyBorder="1" applyAlignment="1"/>
    <xf numFmtId="0" fontId="4" fillId="0" borderId="0" xfId="0" applyFont="1" applyAlignment="1">
      <alignment horizontal="center"/>
    </xf>
    <xf numFmtId="0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" xfId="0" applyNumberFormat="1" applyFont="1" applyFill="1" applyBorder="1" applyAlignment="1">
      <alignment horizontal="center"/>
    </xf>
    <xf numFmtId="165" fontId="1" fillId="0" borderId="1" xfId="1" applyNumberFormat="1" applyFont="1" applyFill="1" applyBorder="1" applyAlignment="1" applyProtection="1">
      <alignment horizontal="right"/>
      <protection locked="0"/>
    </xf>
    <xf numFmtId="167" fontId="1" fillId="0" borderId="1" xfId="0" applyNumberFormat="1" applyFont="1" applyFill="1" applyBorder="1" applyAlignment="1"/>
    <xf numFmtId="0" fontId="1" fillId="0" borderId="1" xfId="0" applyFont="1" applyFill="1" applyBorder="1" applyAlignment="1">
      <alignment vertical="center" wrapText="1"/>
    </xf>
    <xf numFmtId="165" fontId="1" fillId="0" borderId="1" xfId="1" applyNumberFormat="1" applyFont="1" applyFill="1" applyBorder="1" applyAlignment="1">
      <alignment wrapText="1"/>
    </xf>
    <xf numFmtId="167" fontId="1" fillId="0" borderId="1" xfId="0" applyNumberFormat="1" applyFont="1" applyFill="1" applyBorder="1"/>
    <xf numFmtId="0" fontId="2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</cellXfs>
  <cellStyles count="3">
    <cellStyle name="Обычный" xfId="0" builtinId="0"/>
    <cellStyle name="Обычный_Приложение № 3- расходы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64"/>
  <sheetViews>
    <sheetView tabSelected="1" topLeftCell="B1" zoomScaleNormal="100" workbookViewId="0">
      <selection activeCell="D6" sqref="D6"/>
    </sheetView>
  </sheetViews>
  <sheetFormatPr defaultColWidth="8.88671875" defaultRowHeight="13.8" x14ac:dyDescent="0.25"/>
  <cols>
    <col min="1" max="1" width="9.109375" style="2" hidden="1" customWidth="1"/>
    <col min="2" max="2" width="46.44140625" style="2" customWidth="1"/>
    <col min="3" max="3" width="15.109375" style="30" customWidth="1"/>
    <col min="4" max="6" width="15.88671875" style="2" customWidth="1"/>
    <col min="7" max="7" width="13" style="2" customWidth="1"/>
    <col min="8" max="16384" width="8.88671875" style="2"/>
  </cols>
  <sheetData>
    <row r="2" spans="2:7" ht="30" customHeight="1" x14ac:dyDescent="0.25">
      <c r="B2" s="39" t="s">
        <v>119</v>
      </c>
      <c r="C2" s="39"/>
      <c r="D2" s="39"/>
      <c r="E2" s="39"/>
      <c r="F2" s="39"/>
      <c r="G2" s="39"/>
    </row>
    <row r="3" spans="2:7" ht="15.75" customHeight="1" x14ac:dyDescent="0.25">
      <c r="G3" s="1"/>
    </row>
    <row r="4" spans="2:7" ht="13.95" customHeight="1" x14ac:dyDescent="0.25">
      <c r="B4" s="40" t="s">
        <v>0</v>
      </c>
      <c r="C4" s="40" t="s">
        <v>1</v>
      </c>
      <c r="D4" s="41" t="s">
        <v>120</v>
      </c>
      <c r="E4" s="41" t="s">
        <v>60</v>
      </c>
      <c r="F4" s="42" t="s">
        <v>61</v>
      </c>
      <c r="G4" s="42"/>
    </row>
    <row r="5" spans="2:7" ht="69" customHeight="1" x14ac:dyDescent="0.25">
      <c r="B5" s="40"/>
      <c r="C5" s="40"/>
      <c r="D5" s="41"/>
      <c r="E5" s="41"/>
      <c r="F5" s="4" t="s">
        <v>62</v>
      </c>
      <c r="G5" s="5" t="s">
        <v>63</v>
      </c>
    </row>
    <row r="6" spans="2:7" s="3" customFormat="1" x14ac:dyDescent="0.25">
      <c r="B6" s="8" t="s">
        <v>2</v>
      </c>
      <c r="C6" s="10"/>
      <c r="D6" s="9">
        <f>D7+D11+D29+D40+D51+D32+D35+D48+D54+D59+D56+D46</f>
        <v>941801.5</v>
      </c>
      <c r="E6" s="9">
        <f>E7+E11+E29+E40+E51+E32+E35+E48+E54+E59+E56+E46</f>
        <v>876173.99999999988</v>
      </c>
      <c r="F6" s="9">
        <f>E6-D6</f>
        <v>-65627.500000000116</v>
      </c>
      <c r="G6" s="9">
        <f t="shared" ref="G6:G13" si="0">(E6/D6)*100</f>
        <v>93.031705725675735</v>
      </c>
    </row>
    <row r="7" spans="2:7" s="3" customFormat="1" ht="41.4" x14ac:dyDescent="0.25">
      <c r="B7" s="22" t="s">
        <v>80</v>
      </c>
      <c r="C7" s="10" t="s">
        <v>3</v>
      </c>
      <c r="D7" s="11">
        <f>SUM(D8:D10)</f>
        <v>197745.1</v>
      </c>
      <c r="E7" s="11">
        <f>SUM(E8:E10)</f>
        <v>197118.4</v>
      </c>
      <c r="F7" s="9">
        <f t="shared" ref="F7:F37" si="1">E7-D7</f>
        <v>-626.70000000001164</v>
      </c>
      <c r="G7" s="9">
        <f t="shared" si="0"/>
        <v>99.683076849944698</v>
      </c>
    </row>
    <row r="8" spans="2:7" ht="27.6" x14ac:dyDescent="0.25">
      <c r="B8" s="19" t="s">
        <v>4</v>
      </c>
      <c r="C8" s="12" t="s">
        <v>5</v>
      </c>
      <c r="D8" s="13">
        <v>26638</v>
      </c>
      <c r="E8" s="13">
        <v>26567.200000000001</v>
      </c>
      <c r="F8" s="13">
        <f t="shared" si="1"/>
        <v>-70.799999999999272</v>
      </c>
      <c r="G8" s="13">
        <f t="shared" si="0"/>
        <v>99.734214280351381</v>
      </c>
    </row>
    <row r="9" spans="2:7" ht="27.6" x14ac:dyDescent="0.25">
      <c r="B9" s="19" t="s">
        <v>6</v>
      </c>
      <c r="C9" s="12" t="s">
        <v>7</v>
      </c>
      <c r="D9" s="13">
        <v>44588.800000000003</v>
      </c>
      <c r="E9" s="13">
        <v>44588.800000000003</v>
      </c>
      <c r="F9" s="13">
        <f t="shared" si="1"/>
        <v>0</v>
      </c>
      <c r="G9" s="13">
        <f t="shared" si="0"/>
        <v>100</v>
      </c>
    </row>
    <row r="10" spans="2:7" ht="41.4" x14ac:dyDescent="0.25">
      <c r="B10" s="23" t="s">
        <v>8</v>
      </c>
      <c r="C10" s="12" t="s">
        <v>9</v>
      </c>
      <c r="D10" s="13">
        <v>126518.3</v>
      </c>
      <c r="E10" s="13">
        <v>125962.4</v>
      </c>
      <c r="F10" s="13">
        <f t="shared" si="1"/>
        <v>-555.90000000000873</v>
      </c>
      <c r="G10" s="13">
        <f t="shared" si="0"/>
        <v>99.560616922611189</v>
      </c>
    </row>
    <row r="11" spans="2:7" s="3" customFormat="1" ht="55.2" x14ac:dyDescent="0.25">
      <c r="B11" s="24" t="s">
        <v>81</v>
      </c>
      <c r="C11" s="10" t="s">
        <v>10</v>
      </c>
      <c r="D11" s="9">
        <f t="shared" ref="D11:E11" si="2">D12+D17+D21+D23+D27+D25</f>
        <v>218755.60000000003</v>
      </c>
      <c r="E11" s="9">
        <f t="shared" si="2"/>
        <v>216539</v>
      </c>
      <c r="F11" s="9">
        <f t="shared" si="1"/>
        <v>-2216.6000000000349</v>
      </c>
      <c r="G11" s="9">
        <f t="shared" si="0"/>
        <v>98.986723082746209</v>
      </c>
    </row>
    <row r="12" spans="2:7" ht="27.6" x14ac:dyDescent="0.25">
      <c r="B12" s="20" t="s">
        <v>11</v>
      </c>
      <c r="C12" s="14" t="s">
        <v>12</v>
      </c>
      <c r="D12" s="13">
        <f>D13+D14+D15+D16</f>
        <v>79300.800000000003</v>
      </c>
      <c r="E12" s="13">
        <f>E13+E14+E15+E16</f>
        <v>79298.899999999994</v>
      </c>
      <c r="F12" s="13">
        <f t="shared" si="1"/>
        <v>-1.9000000000087311</v>
      </c>
      <c r="G12" s="13">
        <f t="shared" si="0"/>
        <v>99.997604059479841</v>
      </c>
    </row>
    <row r="13" spans="2:7" ht="27.6" x14ac:dyDescent="0.25">
      <c r="B13" s="20" t="s">
        <v>4</v>
      </c>
      <c r="C13" s="14" t="s">
        <v>13</v>
      </c>
      <c r="D13" s="13">
        <v>68906.8</v>
      </c>
      <c r="E13" s="13">
        <v>68905.2</v>
      </c>
      <c r="F13" s="13">
        <f t="shared" si="1"/>
        <v>-1.6000000000058208</v>
      </c>
      <c r="G13" s="13">
        <f t="shared" si="0"/>
        <v>99.997678023068843</v>
      </c>
    </row>
    <row r="14" spans="2:7" ht="63" customHeight="1" x14ac:dyDescent="0.25">
      <c r="B14" s="19" t="s">
        <v>14</v>
      </c>
      <c r="C14" s="14" t="s">
        <v>15</v>
      </c>
      <c r="D14" s="13">
        <v>7757</v>
      </c>
      <c r="E14" s="13">
        <v>7756.9</v>
      </c>
      <c r="F14" s="13">
        <f t="shared" si="1"/>
        <v>-0.1000000000003638</v>
      </c>
      <c r="G14" s="13">
        <f t="shared" ref="G14:G21" si="3">(E14/D14)*100</f>
        <v>99.998710841820284</v>
      </c>
    </row>
    <row r="15" spans="2:7" ht="96" customHeight="1" x14ac:dyDescent="0.25">
      <c r="B15" s="25" t="s">
        <v>16</v>
      </c>
      <c r="C15" s="14" t="s">
        <v>17</v>
      </c>
      <c r="D15" s="13">
        <v>2085.1999999999998</v>
      </c>
      <c r="E15" s="13">
        <v>2085.1</v>
      </c>
      <c r="F15" s="13">
        <f t="shared" si="1"/>
        <v>-9.9999999999909051E-2</v>
      </c>
      <c r="G15" s="13">
        <f t="shared" si="3"/>
        <v>99.995204296949936</v>
      </c>
    </row>
    <row r="16" spans="2:7" ht="55.2" x14ac:dyDescent="0.25">
      <c r="B16" s="19" t="s">
        <v>18</v>
      </c>
      <c r="C16" s="14" t="s">
        <v>41</v>
      </c>
      <c r="D16" s="13">
        <v>551.79999999999995</v>
      </c>
      <c r="E16" s="13">
        <v>551.70000000000005</v>
      </c>
      <c r="F16" s="13">
        <f t="shared" si="1"/>
        <v>-9.9999999999909051E-2</v>
      </c>
      <c r="G16" s="13">
        <f t="shared" si="3"/>
        <v>99.981877491844884</v>
      </c>
    </row>
    <row r="17" spans="2:7" ht="27.6" hidden="1" x14ac:dyDescent="0.25">
      <c r="B17" s="7" t="s">
        <v>19</v>
      </c>
      <c r="C17" s="14" t="s">
        <v>20</v>
      </c>
      <c r="D17" s="15">
        <f>SUM(D18:D20)</f>
        <v>0</v>
      </c>
      <c r="E17" s="15">
        <f>SUM(E18:E20)</f>
        <v>0</v>
      </c>
      <c r="F17" s="13">
        <f t="shared" si="1"/>
        <v>0</v>
      </c>
      <c r="G17" s="13" t="e">
        <f t="shared" si="3"/>
        <v>#DIV/0!</v>
      </c>
    </row>
    <row r="18" spans="2:7" ht="41.4" hidden="1" x14ac:dyDescent="0.25">
      <c r="B18" s="7" t="s">
        <v>42</v>
      </c>
      <c r="C18" s="14" t="s">
        <v>43</v>
      </c>
      <c r="D18" s="13"/>
      <c r="E18" s="13"/>
      <c r="F18" s="13">
        <f t="shared" si="1"/>
        <v>0</v>
      </c>
      <c r="G18" s="13" t="e">
        <f t="shared" si="3"/>
        <v>#DIV/0!</v>
      </c>
    </row>
    <row r="19" spans="2:7" ht="55.2" hidden="1" x14ac:dyDescent="0.25">
      <c r="B19" s="6" t="s">
        <v>21</v>
      </c>
      <c r="C19" s="14" t="s">
        <v>22</v>
      </c>
      <c r="D19" s="13"/>
      <c r="E19" s="13"/>
      <c r="F19" s="13">
        <f t="shared" si="1"/>
        <v>0</v>
      </c>
      <c r="G19" s="13" t="e">
        <f t="shared" si="3"/>
        <v>#DIV/0!</v>
      </c>
    </row>
    <row r="20" spans="2:7" ht="41.4" hidden="1" x14ac:dyDescent="0.25">
      <c r="B20" s="6" t="s">
        <v>44</v>
      </c>
      <c r="C20" s="14" t="s">
        <v>45</v>
      </c>
      <c r="D20" s="13"/>
      <c r="E20" s="13"/>
      <c r="F20" s="13">
        <f t="shared" si="1"/>
        <v>0</v>
      </c>
      <c r="G20" s="13" t="e">
        <f t="shared" si="3"/>
        <v>#DIV/0!</v>
      </c>
    </row>
    <row r="21" spans="2:7" ht="41.4" x14ac:dyDescent="0.25">
      <c r="B21" s="19" t="s">
        <v>23</v>
      </c>
      <c r="C21" s="14" t="s">
        <v>24</v>
      </c>
      <c r="D21" s="15">
        <f>SUM(D22)</f>
        <v>69262.7</v>
      </c>
      <c r="E21" s="15">
        <f>SUM(E22)</f>
        <v>69259</v>
      </c>
      <c r="F21" s="13">
        <f t="shared" si="1"/>
        <v>-3.6999999999970896</v>
      </c>
      <c r="G21" s="13">
        <f t="shared" si="3"/>
        <v>99.994658019395715</v>
      </c>
    </row>
    <row r="22" spans="2:7" ht="27.6" x14ac:dyDescent="0.25">
      <c r="B22" s="25" t="s">
        <v>25</v>
      </c>
      <c r="C22" s="14" t="s">
        <v>26</v>
      </c>
      <c r="D22" s="13">
        <v>69262.7</v>
      </c>
      <c r="E22" s="13">
        <v>69259</v>
      </c>
      <c r="F22" s="13">
        <f t="shared" si="1"/>
        <v>-3.6999999999970896</v>
      </c>
      <c r="G22" s="13">
        <f>(E22/D22)*100</f>
        <v>99.994658019395715</v>
      </c>
    </row>
    <row r="23" spans="2:7" ht="41.4" x14ac:dyDescent="0.25">
      <c r="B23" s="19" t="s">
        <v>27</v>
      </c>
      <c r="C23" s="14" t="s">
        <v>28</v>
      </c>
      <c r="D23" s="15">
        <f>SUM(D24)</f>
        <v>2020.2</v>
      </c>
      <c r="E23" s="15">
        <f>SUM(E24)</f>
        <v>2020</v>
      </c>
      <c r="F23" s="13">
        <f t="shared" si="1"/>
        <v>-0.20000000000004547</v>
      </c>
      <c r="G23" s="13">
        <f>(E23/D23)*100</f>
        <v>99.990099990099992</v>
      </c>
    </row>
    <row r="24" spans="2:7" ht="27.6" x14ac:dyDescent="0.25">
      <c r="B24" s="19" t="s">
        <v>29</v>
      </c>
      <c r="C24" s="12" t="s">
        <v>30</v>
      </c>
      <c r="D24" s="13">
        <v>2020.2</v>
      </c>
      <c r="E24" s="13">
        <v>2020</v>
      </c>
      <c r="F24" s="13">
        <f t="shared" si="1"/>
        <v>-0.20000000000004547</v>
      </c>
      <c r="G24" s="13">
        <f>(E24/D24)*100</f>
        <v>99.990099990099992</v>
      </c>
    </row>
    <row r="25" spans="2:7" ht="41.4" x14ac:dyDescent="0.25">
      <c r="B25" s="25" t="s">
        <v>96</v>
      </c>
      <c r="C25" s="33" t="s">
        <v>97</v>
      </c>
      <c r="D25" s="35">
        <f>D26</f>
        <v>761.2</v>
      </c>
      <c r="E25" s="35">
        <f>E26</f>
        <v>760.8</v>
      </c>
      <c r="F25" s="35">
        <f t="shared" si="1"/>
        <v>-0.40000000000009095</v>
      </c>
      <c r="G25" s="13">
        <f t="shared" ref="G25:G26" si="4">(E25/D25)*100</f>
        <v>99.947451392538085</v>
      </c>
    </row>
    <row r="26" spans="2:7" ht="41.4" x14ac:dyDescent="0.25">
      <c r="B26" s="19" t="s">
        <v>94</v>
      </c>
      <c r="C26" s="33" t="s">
        <v>95</v>
      </c>
      <c r="D26" s="34">
        <v>761.2</v>
      </c>
      <c r="E26" s="34">
        <v>760.8</v>
      </c>
      <c r="F26" s="13">
        <f t="shared" si="1"/>
        <v>-0.40000000000009095</v>
      </c>
      <c r="G26" s="13">
        <f t="shared" si="4"/>
        <v>99.947451392538085</v>
      </c>
    </row>
    <row r="27" spans="2:7" ht="41.4" x14ac:dyDescent="0.25">
      <c r="B27" s="19" t="s">
        <v>31</v>
      </c>
      <c r="C27" s="14" t="s">
        <v>32</v>
      </c>
      <c r="D27" s="15">
        <f>SUM(D28)</f>
        <v>67410.7</v>
      </c>
      <c r="E27" s="15">
        <f>SUM(E28)</f>
        <v>65200.3</v>
      </c>
      <c r="F27" s="13">
        <f t="shared" si="1"/>
        <v>-2210.3999999999942</v>
      </c>
      <c r="G27" s="13">
        <f>(E27/D27)*100</f>
        <v>96.720995331601671</v>
      </c>
    </row>
    <row r="28" spans="2:7" ht="55.2" x14ac:dyDescent="0.25">
      <c r="B28" s="23" t="s">
        <v>33</v>
      </c>
      <c r="C28" s="14" t="s">
        <v>46</v>
      </c>
      <c r="D28" s="13">
        <v>67410.7</v>
      </c>
      <c r="E28" s="13">
        <v>65200.3</v>
      </c>
      <c r="F28" s="13">
        <f t="shared" si="1"/>
        <v>-2210.3999999999942</v>
      </c>
      <c r="G28" s="13">
        <f t="shared" ref="G28:G31" si="5">(E28/D28)*100</f>
        <v>96.720995331601671</v>
      </c>
    </row>
    <row r="29" spans="2:7" s="3" customFormat="1" ht="69" x14ac:dyDescent="0.25">
      <c r="B29" s="27" t="s">
        <v>47</v>
      </c>
      <c r="C29" s="16" t="s">
        <v>59</v>
      </c>
      <c r="D29" s="11">
        <f>SUM(D30:D31)</f>
        <v>199680.59999999998</v>
      </c>
      <c r="E29" s="11">
        <f>SUM(E30:E31)</f>
        <v>190013</v>
      </c>
      <c r="F29" s="9">
        <f t="shared" si="1"/>
        <v>-9667.5999999999767</v>
      </c>
      <c r="G29" s="9">
        <f t="shared" si="5"/>
        <v>95.158468073513419</v>
      </c>
    </row>
    <row r="30" spans="2:7" ht="69" x14ac:dyDescent="0.25">
      <c r="B30" s="26" t="s">
        <v>82</v>
      </c>
      <c r="C30" s="14" t="s">
        <v>48</v>
      </c>
      <c r="D30" s="13">
        <v>63702.3</v>
      </c>
      <c r="E30" s="13">
        <v>63702.1</v>
      </c>
      <c r="F30" s="13">
        <f t="shared" si="1"/>
        <v>-0.20000000000436557</v>
      </c>
      <c r="G30" s="13">
        <f t="shared" si="5"/>
        <v>99.999686039593541</v>
      </c>
    </row>
    <row r="31" spans="2:7" ht="69" x14ac:dyDescent="0.25">
      <c r="B31" s="26" t="s">
        <v>83</v>
      </c>
      <c r="C31" s="14" t="s">
        <v>49</v>
      </c>
      <c r="D31" s="13">
        <v>135978.29999999999</v>
      </c>
      <c r="E31" s="13">
        <v>126310.9</v>
      </c>
      <c r="F31" s="13">
        <f t="shared" si="1"/>
        <v>-9667.3999999999942</v>
      </c>
      <c r="G31" s="13">
        <f t="shared" si="5"/>
        <v>92.890483260932072</v>
      </c>
    </row>
    <row r="32" spans="2:7" s="3" customFormat="1" ht="41.4" x14ac:dyDescent="0.25">
      <c r="B32" s="27" t="s">
        <v>34</v>
      </c>
      <c r="C32" s="10" t="s">
        <v>35</v>
      </c>
      <c r="D32" s="11">
        <f t="shared" ref="D32:E32" si="6">SUM(D33:D34)</f>
        <v>25011.1</v>
      </c>
      <c r="E32" s="11">
        <f t="shared" si="6"/>
        <v>24294.199999999997</v>
      </c>
      <c r="F32" s="9">
        <f t="shared" si="1"/>
        <v>-716.90000000000146</v>
      </c>
      <c r="G32" s="9">
        <f>(E32/D32)*100</f>
        <v>97.13367264934368</v>
      </c>
    </row>
    <row r="33" spans="2:7" s="3" customFormat="1" ht="53.25" customHeight="1" x14ac:dyDescent="0.25">
      <c r="B33" s="36" t="s">
        <v>98</v>
      </c>
      <c r="C33" s="33" t="s">
        <v>99</v>
      </c>
      <c r="D33" s="37">
        <v>11835.4</v>
      </c>
      <c r="E33" s="37">
        <v>11835.3</v>
      </c>
      <c r="F33" s="37">
        <f t="shared" si="1"/>
        <v>-0.1000000000003638</v>
      </c>
      <c r="G33" s="13">
        <f t="shared" ref="G33:G34" si="7">(E33/D33)*100</f>
        <v>99.999155077141452</v>
      </c>
    </row>
    <row r="34" spans="2:7" ht="41.4" x14ac:dyDescent="0.25">
      <c r="B34" s="6" t="s">
        <v>36</v>
      </c>
      <c r="C34" s="14" t="s">
        <v>50</v>
      </c>
      <c r="D34" s="13">
        <v>13175.7</v>
      </c>
      <c r="E34" s="13">
        <v>12458.9</v>
      </c>
      <c r="F34" s="13">
        <f t="shared" si="1"/>
        <v>-716.80000000000109</v>
      </c>
      <c r="G34" s="13">
        <f t="shared" si="7"/>
        <v>94.559681838536079</v>
      </c>
    </row>
    <row r="35" spans="2:7" s="3" customFormat="1" ht="74.25" customHeight="1" x14ac:dyDescent="0.25">
      <c r="B35" s="8" t="s">
        <v>65</v>
      </c>
      <c r="C35" s="16" t="s">
        <v>37</v>
      </c>
      <c r="D35" s="11">
        <f t="shared" ref="D35:E35" si="8">SUM(D36:D39)</f>
        <v>43787</v>
      </c>
      <c r="E35" s="11">
        <f t="shared" si="8"/>
        <v>20037.3</v>
      </c>
      <c r="F35" s="9">
        <f t="shared" si="1"/>
        <v>-23749.7</v>
      </c>
      <c r="G35" s="9">
        <f>(E35/D35)*100</f>
        <v>45.760842259118</v>
      </c>
    </row>
    <row r="36" spans="2:7" ht="41.4" x14ac:dyDescent="0.25">
      <c r="B36" s="19" t="s">
        <v>84</v>
      </c>
      <c r="C36" s="21" t="s">
        <v>85</v>
      </c>
      <c r="D36" s="13">
        <v>10236.799999999999</v>
      </c>
      <c r="E36" s="13"/>
      <c r="F36" s="13">
        <f t="shared" si="1"/>
        <v>-10236.799999999999</v>
      </c>
      <c r="G36" s="13">
        <f>(E36/D36)*100</f>
        <v>0</v>
      </c>
    </row>
    <row r="37" spans="2:7" ht="55.2" x14ac:dyDescent="0.25">
      <c r="B37" s="19" t="s">
        <v>86</v>
      </c>
      <c r="C37" s="21" t="s">
        <v>87</v>
      </c>
      <c r="D37" s="13">
        <v>7265.6</v>
      </c>
      <c r="E37" s="13"/>
      <c r="F37" s="13">
        <f t="shared" si="1"/>
        <v>-7265.6</v>
      </c>
      <c r="G37" s="13">
        <f>(E37/D37)*100</f>
        <v>0</v>
      </c>
    </row>
    <row r="38" spans="2:7" ht="69" x14ac:dyDescent="0.25">
      <c r="B38" s="32" t="s">
        <v>100</v>
      </c>
      <c r="C38" s="21" t="s">
        <v>101</v>
      </c>
      <c r="D38" s="37">
        <v>2198.1</v>
      </c>
      <c r="E38" s="37">
        <v>2198.1</v>
      </c>
      <c r="F38" s="37">
        <f t="shared" ref="F38:F64" si="9">E38-D38</f>
        <v>0</v>
      </c>
      <c r="G38" s="13">
        <f t="shared" ref="G38:G39" si="10">(E38/D38)*100</f>
        <v>100</v>
      </c>
    </row>
    <row r="39" spans="2:7" ht="82.8" x14ac:dyDescent="0.25">
      <c r="B39" s="32" t="s">
        <v>102</v>
      </c>
      <c r="C39" s="21" t="s">
        <v>103</v>
      </c>
      <c r="D39" s="37">
        <v>24086.5</v>
      </c>
      <c r="E39" s="37">
        <v>17839.2</v>
      </c>
      <c r="F39" s="37">
        <f t="shared" si="9"/>
        <v>-6247.2999999999993</v>
      </c>
      <c r="G39" s="13">
        <f t="shared" si="10"/>
        <v>74.063064372158678</v>
      </c>
    </row>
    <row r="40" spans="2:7" s="3" customFormat="1" ht="55.2" x14ac:dyDescent="0.25">
      <c r="B40" s="8" t="s">
        <v>64</v>
      </c>
      <c r="C40" s="16" t="s">
        <v>38</v>
      </c>
      <c r="D40" s="11">
        <f>SUM(D41:D45)</f>
        <v>119419.59999999999</v>
      </c>
      <c r="E40" s="11">
        <f>SUM(E41:E45)</f>
        <v>100072.1</v>
      </c>
      <c r="F40" s="9">
        <f t="shared" si="9"/>
        <v>-19347.499999999985</v>
      </c>
      <c r="G40" s="9">
        <f t="shared" ref="G40:G56" si="11">(E40/D40)*100</f>
        <v>83.798723157672612</v>
      </c>
    </row>
    <row r="41" spans="2:7" s="3" customFormat="1" ht="96.6" x14ac:dyDescent="0.25">
      <c r="B41" s="32" t="s">
        <v>109</v>
      </c>
      <c r="C41" s="21" t="s">
        <v>110</v>
      </c>
      <c r="D41" s="15">
        <v>42671.7</v>
      </c>
      <c r="E41" s="15">
        <v>30875</v>
      </c>
      <c r="F41" s="13">
        <f t="shared" si="9"/>
        <v>-11796.699999999997</v>
      </c>
      <c r="G41" s="13">
        <f t="shared" si="11"/>
        <v>72.354745651098966</v>
      </c>
    </row>
    <row r="42" spans="2:7" s="3" customFormat="1" ht="96.6" x14ac:dyDescent="0.25">
      <c r="B42" s="32" t="s">
        <v>111</v>
      </c>
      <c r="C42" s="21" t="s">
        <v>112</v>
      </c>
      <c r="D42" s="15">
        <v>4291.5</v>
      </c>
      <c r="E42" s="15">
        <v>1625</v>
      </c>
      <c r="F42" s="13">
        <f t="shared" si="9"/>
        <v>-2666.5</v>
      </c>
      <c r="G42" s="13">
        <f t="shared" si="11"/>
        <v>37.865548176628216</v>
      </c>
    </row>
    <row r="43" spans="2:7" ht="55.2" x14ac:dyDescent="0.25">
      <c r="B43" s="6" t="s">
        <v>51</v>
      </c>
      <c r="C43" s="14" t="s">
        <v>52</v>
      </c>
      <c r="D43" s="13">
        <v>55417.5</v>
      </c>
      <c r="E43" s="13">
        <v>55417</v>
      </c>
      <c r="F43" s="13">
        <f t="shared" si="9"/>
        <v>-0.5</v>
      </c>
      <c r="G43" s="13">
        <f t="shared" si="11"/>
        <v>99.999097757928453</v>
      </c>
    </row>
    <row r="44" spans="2:7" ht="75.75" customHeight="1" x14ac:dyDescent="0.25">
      <c r="B44" s="20" t="s">
        <v>113</v>
      </c>
      <c r="C44" s="21" t="s">
        <v>114</v>
      </c>
      <c r="D44" s="13">
        <v>4383.2</v>
      </c>
      <c r="E44" s="13">
        <v>0</v>
      </c>
      <c r="F44" s="13">
        <f t="shared" si="9"/>
        <v>-4383.2</v>
      </c>
      <c r="G44" s="13">
        <f t="shared" si="11"/>
        <v>0</v>
      </c>
    </row>
    <row r="45" spans="2:7" ht="55.2" x14ac:dyDescent="0.25">
      <c r="B45" s="6" t="s">
        <v>39</v>
      </c>
      <c r="C45" s="14" t="s">
        <v>40</v>
      </c>
      <c r="D45" s="13">
        <v>12655.7</v>
      </c>
      <c r="E45" s="13">
        <v>12155.1</v>
      </c>
      <c r="F45" s="13">
        <f>E45-D45</f>
        <v>-500.60000000000036</v>
      </c>
      <c r="G45" s="13">
        <f t="shared" si="11"/>
        <v>96.044470080675097</v>
      </c>
    </row>
    <row r="46" spans="2:7" ht="55.2" x14ac:dyDescent="0.25">
      <c r="B46" s="22" t="s">
        <v>115</v>
      </c>
      <c r="C46" s="17" t="s">
        <v>116</v>
      </c>
      <c r="D46" s="9">
        <f>D47</f>
        <v>109.7</v>
      </c>
      <c r="E46" s="9">
        <f>E47</f>
        <v>109.7</v>
      </c>
      <c r="F46" s="9">
        <f t="shared" ref="F46:F47" si="12">E46-D46</f>
        <v>0</v>
      </c>
      <c r="G46" s="9">
        <f t="shared" si="11"/>
        <v>100</v>
      </c>
    </row>
    <row r="47" spans="2:7" ht="63" customHeight="1" x14ac:dyDescent="0.25">
      <c r="B47" s="19" t="s">
        <v>117</v>
      </c>
      <c r="C47" s="18" t="s">
        <v>118</v>
      </c>
      <c r="D47" s="13">
        <v>109.7</v>
      </c>
      <c r="E47" s="13">
        <v>109.7</v>
      </c>
      <c r="F47" s="13">
        <f t="shared" si="12"/>
        <v>0</v>
      </c>
      <c r="G47" s="13">
        <f t="shared" si="11"/>
        <v>100</v>
      </c>
    </row>
    <row r="48" spans="2:7" ht="55.2" x14ac:dyDescent="0.25">
      <c r="B48" s="8" t="s">
        <v>66</v>
      </c>
      <c r="C48" s="17" t="s">
        <v>69</v>
      </c>
      <c r="D48" s="9">
        <f>D49+D50</f>
        <v>9005.4</v>
      </c>
      <c r="E48" s="9">
        <f t="shared" ref="E48" si="13">E49+E50</f>
        <v>9005</v>
      </c>
      <c r="F48" s="9">
        <f t="shared" si="9"/>
        <v>-0.3999999999996362</v>
      </c>
      <c r="G48" s="9">
        <f t="shared" si="11"/>
        <v>99.995558220623181</v>
      </c>
    </row>
    <row r="49" spans="2:7" ht="55.2" x14ac:dyDescent="0.25">
      <c r="B49" s="6" t="s">
        <v>67</v>
      </c>
      <c r="C49" s="18" t="s">
        <v>70</v>
      </c>
      <c r="D49" s="13">
        <v>7478.1</v>
      </c>
      <c r="E49" s="13">
        <v>7477.9</v>
      </c>
      <c r="F49" s="13">
        <f t="shared" si="9"/>
        <v>-0.2000000000007276</v>
      </c>
      <c r="G49" s="13">
        <f t="shared" si="11"/>
        <v>99.997325523862997</v>
      </c>
    </row>
    <row r="50" spans="2:7" ht="55.2" x14ac:dyDescent="0.25">
      <c r="B50" s="6" t="s">
        <v>68</v>
      </c>
      <c r="C50" s="18" t="s">
        <v>71</v>
      </c>
      <c r="D50" s="13">
        <v>1527.3</v>
      </c>
      <c r="E50" s="13">
        <v>1527.1</v>
      </c>
      <c r="F50" s="13">
        <f t="shared" si="9"/>
        <v>-0.20000000000004547</v>
      </c>
      <c r="G50" s="13">
        <f t="shared" si="11"/>
        <v>99.986904995744112</v>
      </c>
    </row>
    <row r="51" spans="2:7" s="3" customFormat="1" ht="55.2" x14ac:dyDescent="0.25">
      <c r="B51" s="8" t="s">
        <v>53</v>
      </c>
      <c r="C51" s="16" t="s">
        <v>54</v>
      </c>
      <c r="D51" s="11">
        <f>SUM(D52:D53)</f>
        <v>28027.200000000001</v>
      </c>
      <c r="E51" s="11">
        <f>SUM(E52:E53)</f>
        <v>25573.699999999997</v>
      </c>
      <c r="F51" s="9">
        <f t="shared" si="9"/>
        <v>-2453.5000000000036</v>
      </c>
      <c r="G51" s="9">
        <f t="shared" ref="G51" si="14">(E51/D51)*100</f>
        <v>91.246003881943238</v>
      </c>
    </row>
    <row r="52" spans="2:7" ht="55.2" x14ac:dyDescent="0.25">
      <c r="B52" s="6" t="s">
        <v>55</v>
      </c>
      <c r="C52" s="14" t="s">
        <v>58</v>
      </c>
      <c r="D52" s="13">
        <v>7364.3</v>
      </c>
      <c r="E52" s="13">
        <v>7364.1</v>
      </c>
      <c r="F52" s="13">
        <f t="shared" si="9"/>
        <v>-0.1999999999998181</v>
      </c>
      <c r="G52" s="13">
        <f t="shared" si="11"/>
        <v>99.997284195374988</v>
      </c>
    </row>
    <row r="53" spans="2:7" ht="55.2" x14ac:dyDescent="0.25">
      <c r="B53" s="6" t="s">
        <v>56</v>
      </c>
      <c r="C53" s="14" t="s">
        <v>57</v>
      </c>
      <c r="D53" s="13">
        <v>20662.900000000001</v>
      </c>
      <c r="E53" s="13">
        <v>18209.599999999999</v>
      </c>
      <c r="F53" s="13">
        <f t="shared" si="9"/>
        <v>-2453.3000000000029</v>
      </c>
      <c r="G53" s="13">
        <f t="shared" si="11"/>
        <v>88.127029603782617</v>
      </c>
    </row>
    <row r="54" spans="2:7" ht="41.4" x14ac:dyDescent="0.25">
      <c r="B54" s="24" t="s">
        <v>72</v>
      </c>
      <c r="C54" s="17" t="s">
        <v>73</v>
      </c>
      <c r="D54" s="9">
        <f>D55</f>
        <v>1650.9</v>
      </c>
      <c r="E54" s="9">
        <f t="shared" ref="E54" si="15">E55</f>
        <v>1650.9</v>
      </c>
      <c r="F54" s="9">
        <f t="shared" si="9"/>
        <v>0</v>
      </c>
      <c r="G54" s="9">
        <f t="shared" si="11"/>
        <v>100</v>
      </c>
    </row>
    <row r="55" spans="2:7" ht="49.5" customHeight="1" x14ac:dyDescent="0.25">
      <c r="B55" s="26" t="s">
        <v>74</v>
      </c>
      <c r="C55" s="18" t="s">
        <v>75</v>
      </c>
      <c r="D55" s="13">
        <v>1650.9</v>
      </c>
      <c r="E55" s="13">
        <v>1650.9</v>
      </c>
      <c r="F55" s="13">
        <f t="shared" si="9"/>
        <v>0</v>
      </c>
      <c r="G55" s="13">
        <f t="shared" si="11"/>
        <v>100</v>
      </c>
    </row>
    <row r="56" spans="2:7" ht="55.2" x14ac:dyDescent="0.25">
      <c r="B56" s="31" t="s">
        <v>88</v>
      </c>
      <c r="C56" s="17" t="s">
        <v>89</v>
      </c>
      <c r="D56" s="11">
        <f>SUM(D57:D58)</f>
        <v>88000.5</v>
      </c>
      <c r="E56" s="11">
        <f>SUM(E57:E58)</f>
        <v>81408.100000000006</v>
      </c>
      <c r="F56" s="9">
        <f t="shared" si="9"/>
        <v>-6592.3999999999942</v>
      </c>
      <c r="G56" s="9">
        <f t="shared" si="11"/>
        <v>92.508678927960645</v>
      </c>
    </row>
    <row r="57" spans="2:7" ht="55.2" x14ac:dyDescent="0.25">
      <c r="B57" s="32" t="s">
        <v>90</v>
      </c>
      <c r="C57" s="18" t="s">
        <v>91</v>
      </c>
      <c r="D57" s="13">
        <v>7209.4</v>
      </c>
      <c r="E57" s="13">
        <v>7209.3</v>
      </c>
      <c r="F57" s="13">
        <f t="shared" si="9"/>
        <v>-9.9999999999454303E-2</v>
      </c>
      <c r="G57" s="13">
        <f t="shared" ref="G57:G58" si="16">(E57/D57)*100</f>
        <v>99.998612922018481</v>
      </c>
    </row>
    <row r="58" spans="2:7" ht="55.2" x14ac:dyDescent="0.25">
      <c r="B58" s="32" t="s">
        <v>92</v>
      </c>
      <c r="C58" s="18" t="s">
        <v>93</v>
      </c>
      <c r="D58" s="13">
        <v>80791.100000000006</v>
      </c>
      <c r="E58" s="13">
        <v>74198.8</v>
      </c>
      <c r="F58" s="13">
        <f t="shared" si="9"/>
        <v>-6592.3000000000029</v>
      </c>
      <c r="G58" s="13">
        <f t="shared" si="16"/>
        <v>91.840314094002935</v>
      </c>
    </row>
    <row r="59" spans="2:7" ht="55.2" x14ac:dyDescent="0.25">
      <c r="B59" s="24" t="s">
        <v>76</v>
      </c>
      <c r="C59" s="17" t="s">
        <v>77</v>
      </c>
      <c r="D59" s="28">
        <f t="shared" ref="D59:E59" si="17">SUM(D60:D64)</f>
        <v>10608.8</v>
      </c>
      <c r="E59" s="28">
        <f t="shared" si="17"/>
        <v>10352.6</v>
      </c>
      <c r="F59" s="28">
        <f t="shared" si="9"/>
        <v>-256.19999999999891</v>
      </c>
      <c r="G59" s="9">
        <f t="shared" ref="G59:G64" si="18">(E59/D59)*100</f>
        <v>97.585023753864732</v>
      </c>
    </row>
    <row r="60" spans="2:7" ht="110.4" x14ac:dyDescent="0.25">
      <c r="B60" s="19" t="s">
        <v>104</v>
      </c>
      <c r="C60" s="21" t="s">
        <v>105</v>
      </c>
      <c r="D60" s="35">
        <v>3483.5</v>
      </c>
      <c r="E60" s="35">
        <v>3483</v>
      </c>
      <c r="F60" s="35">
        <f t="shared" si="9"/>
        <v>-0.5</v>
      </c>
      <c r="G60" s="13">
        <f t="shared" si="18"/>
        <v>99.985646619778962</v>
      </c>
    </row>
    <row r="61" spans="2:7" ht="41.4" x14ac:dyDescent="0.25">
      <c r="B61" s="19" t="s">
        <v>42</v>
      </c>
      <c r="C61" s="21" t="s">
        <v>78</v>
      </c>
      <c r="D61" s="29">
        <v>10</v>
      </c>
      <c r="E61" s="29">
        <v>10</v>
      </c>
      <c r="F61" s="13">
        <f t="shared" si="9"/>
        <v>0</v>
      </c>
      <c r="G61" s="13">
        <f t="shared" si="18"/>
        <v>100</v>
      </c>
    </row>
    <row r="62" spans="2:7" ht="55.2" x14ac:dyDescent="0.25">
      <c r="B62" s="19" t="s">
        <v>21</v>
      </c>
      <c r="C62" s="21" t="s">
        <v>79</v>
      </c>
      <c r="D62" s="29">
        <v>39.299999999999997</v>
      </c>
      <c r="E62" s="29">
        <v>39.200000000000003</v>
      </c>
      <c r="F62" s="13">
        <f t="shared" si="9"/>
        <v>-9.9999999999994316E-2</v>
      </c>
      <c r="G62" s="13">
        <f t="shared" si="18"/>
        <v>99.745547073791357</v>
      </c>
    </row>
    <row r="63" spans="2:7" ht="41.4" x14ac:dyDescent="0.25">
      <c r="B63" s="20" t="s">
        <v>44</v>
      </c>
      <c r="C63" s="21" t="s">
        <v>106</v>
      </c>
      <c r="D63" s="38">
        <v>683.8</v>
      </c>
      <c r="E63" s="38">
        <v>683.8</v>
      </c>
      <c r="F63" s="38">
        <f t="shared" si="9"/>
        <v>0</v>
      </c>
      <c r="G63" s="13">
        <f t="shared" si="18"/>
        <v>100</v>
      </c>
    </row>
    <row r="64" spans="2:7" ht="55.2" x14ac:dyDescent="0.25">
      <c r="B64" s="20" t="s">
        <v>107</v>
      </c>
      <c r="C64" s="21" t="s">
        <v>108</v>
      </c>
      <c r="D64" s="38">
        <v>6392.2</v>
      </c>
      <c r="E64" s="38">
        <v>6136.6</v>
      </c>
      <c r="F64" s="38">
        <f t="shared" si="9"/>
        <v>-255.59999999999945</v>
      </c>
      <c r="G64" s="13">
        <f t="shared" si="18"/>
        <v>96.001376677826116</v>
      </c>
    </row>
  </sheetData>
  <mergeCells count="6">
    <mergeCell ref="B2:G2"/>
    <mergeCell ref="B4:B5"/>
    <mergeCell ref="C4:C5"/>
    <mergeCell ref="D4:D5"/>
    <mergeCell ref="E4:E5"/>
    <mergeCell ref="F4:G4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 мес. 2023 года</vt:lpstr>
      <vt:lpstr>'9 мес. 2023 года'!Заголовки_для_печати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2023-11-02T10:41:39Z</dcterms:modified>
</cp:coreProperties>
</file>