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8" windowWidth="14808" windowHeight="7716"/>
  </bookViews>
  <sheets>
    <sheet name="Лист1" sheetId="5" r:id="rId1"/>
  </sheets>
  <definedNames>
    <definedName name="_xlnm.Print_Titles" localSheetId="0">Лист1!$4:$5</definedName>
    <definedName name="_xlnm.Print_Area" localSheetId="0">Лист1!$A$1:$F$93</definedName>
  </definedNames>
  <calcPr calcId="162913"/>
</workbook>
</file>

<file path=xl/calcChain.xml><?xml version="1.0" encoding="utf-8"?>
<calcChain xmlns="http://schemas.openxmlformats.org/spreadsheetml/2006/main">
  <c r="D75" i="5" l="1"/>
  <c r="E75" i="5"/>
  <c r="C75" i="5"/>
  <c r="E91" i="5"/>
  <c r="D92" i="5"/>
  <c r="D91" i="5" s="1"/>
  <c r="E92" i="5"/>
  <c r="C91" i="5"/>
  <c r="C92" i="5"/>
  <c r="E93" i="5"/>
  <c r="F93" i="5"/>
  <c r="F92" i="5"/>
  <c r="F91" i="5"/>
  <c r="E81" i="5"/>
  <c r="D85" i="5"/>
  <c r="E85" i="5"/>
  <c r="C85" i="5"/>
  <c r="E87" i="5"/>
  <c r="F87" i="5"/>
  <c r="C77" i="5"/>
  <c r="F81" i="5"/>
  <c r="D80" i="5"/>
  <c r="E80" i="5"/>
  <c r="C80" i="5"/>
  <c r="F80" i="5" s="1"/>
  <c r="E62" i="5"/>
  <c r="F62" i="5"/>
  <c r="E63" i="5"/>
  <c r="F63" i="5"/>
  <c r="E40" i="5"/>
  <c r="F40" i="5"/>
  <c r="E23" i="5"/>
  <c r="F23" i="5"/>
  <c r="D20" i="5"/>
  <c r="C20" i="5"/>
  <c r="F90" i="5" l="1"/>
  <c r="E90" i="5"/>
  <c r="E89" i="5" s="1"/>
  <c r="E88" i="5" s="1"/>
  <c r="D89" i="5"/>
  <c r="D88" i="5" s="1"/>
  <c r="C89" i="5"/>
  <c r="F89" i="5" s="1"/>
  <c r="F86" i="5"/>
  <c r="E86" i="5"/>
  <c r="F85" i="5"/>
  <c r="F84" i="5"/>
  <c r="E84" i="5"/>
  <c r="E83" i="5" s="1"/>
  <c r="E82" i="5" s="1"/>
  <c r="D83" i="5"/>
  <c r="D82" i="5" s="1"/>
  <c r="C83" i="5"/>
  <c r="C82" i="5" s="1"/>
  <c r="F79" i="5"/>
  <c r="E79" i="5"/>
  <c r="E78" i="5" s="1"/>
  <c r="E77" i="5" s="1"/>
  <c r="D78" i="5"/>
  <c r="D77" i="5" s="1"/>
  <c r="C78" i="5"/>
  <c r="F74" i="5"/>
  <c r="E74" i="5"/>
  <c r="F73" i="5"/>
  <c r="E73" i="5"/>
  <c r="F72" i="5"/>
  <c r="E72" i="5"/>
  <c r="F71" i="5"/>
  <c r="E71" i="5"/>
  <c r="F70" i="5"/>
  <c r="E70" i="5"/>
  <c r="F69" i="5"/>
  <c r="E69" i="5"/>
  <c r="F68" i="5"/>
  <c r="E68" i="5"/>
  <c r="F67" i="5"/>
  <c r="E67" i="5"/>
  <c r="F66" i="5"/>
  <c r="E66" i="5"/>
  <c r="F65" i="5"/>
  <c r="E65" i="5"/>
  <c r="F64" i="5"/>
  <c r="E64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3" i="5"/>
  <c r="E53" i="5"/>
  <c r="F52" i="5"/>
  <c r="E52" i="5"/>
  <c r="D51" i="5"/>
  <c r="C51" i="5"/>
  <c r="F50" i="5"/>
  <c r="E50" i="5"/>
  <c r="F49" i="5"/>
  <c r="E49" i="5"/>
  <c r="F48" i="5"/>
  <c r="E48" i="5"/>
  <c r="D47" i="5"/>
  <c r="C47" i="5"/>
  <c r="F47" i="5" s="1"/>
  <c r="F46" i="5"/>
  <c r="E46" i="5"/>
  <c r="F45" i="5"/>
  <c r="E45" i="5"/>
  <c r="F44" i="5"/>
  <c r="E44" i="5"/>
  <c r="D43" i="5"/>
  <c r="D42" i="5" s="1"/>
  <c r="C43" i="5"/>
  <c r="C42" i="5" s="1"/>
  <c r="F41" i="5"/>
  <c r="E41" i="5"/>
  <c r="F39" i="5"/>
  <c r="E39" i="5"/>
  <c r="F38" i="5"/>
  <c r="E38" i="5"/>
  <c r="F37" i="5"/>
  <c r="E37" i="5"/>
  <c r="D36" i="5"/>
  <c r="D35" i="5" s="1"/>
  <c r="C36" i="5"/>
  <c r="C35" i="5" s="1"/>
  <c r="F35" i="5" s="1"/>
  <c r="F34" i="5"/>
  <c r="E34" i="5"/>
  <c r="F33" i="5"/>
  <c r="E33" i="5"/>
  <c r="F32" i="5"/>
  <c r="E32" i="5"/>
  <c r="F31" i="5"/>
  <c r="E31" i="5"/>
  <c r="F30" i="5"/>
  <c r="E30" i="5"/>
  <c r="F29" i="5"/>
  <c r="E29" i="5"/>
  <c r="F28" i="5"/>
  <c r="E28" i="5"/>
  <c r="F27" i="5"/>
  <c r="E27" i="5"/>
  <c r="D26" i="5"/>
  <c r="C26" i="5"/>
  <c r="F25" i="5"/>
  <c r="E25" i="5"/>
  <c r="E24" i="5" s="1"/>
  <c r="D24" i="5"/>
  <c r="C24" i="5"/>
  <c r="F24" i="5" s="1"/>
  <c r="F22" i="5"/>
  <c r="E22" i="5"/>
  <c r="F21" i="5"/>
  <c r="E21" i="5"/>
  <c r="F20" i="5"/>
  <c r="F19" i="5"/>
  <c r="E19" i="5"/>
  <c r="F18" i="5"/>
  <c r="E18" i="5"/>
  <c r="F17" i="5"/>
  <c r="E17" i="5"/>
  <c r="F16" i="5"/>
  <c r="E16" i="5"/>
  <c r="D15" i="5"/>
  <c r="C15" i="5"/>
  <c r="F14" i="5"/>
  <c r="E14" i="5"/>
  <c r="F13" i="5"/>
  <c r="E13" i="5"/>
  <c r="F12" i="5"/>
  <c r="E12" i="5"/>
  <c r="F11" i="5"/>
  <c r="E11" i="5"/>
  <c r="F10" i="5"/>
  <c r="E10" i="5"/>
  <c r="F9" i="5"/>
  <c r="E9" i="5"/>
  <c r="D8" i="5"/>
  <c r="C8" i="5"/>
  <c r="F83" i="5" l="1"/>
  <c r="F78" i="5"/>
  <c r="E43" i="5"/>
  <c r="E42" i="5" s="1"/>
  <c r="F15" i="5"/>
  <c r="E36" i="5"/>
  <c r="E35" i="5" s="1"/>
  <c r="F43" i="5"/>
  <c r="F82" i="5"/>
  <c r="F51" i="5"/>
  <c r="E51" i="5"/>
  <c r="E47" i="5"/>
  <c r="E8" i="5"/>
  <c r="F26" i="5"/>
  <c r="E26" i="5"/>
  <c r="E20" i="5"/>
  <c r="E15" i="5"/>
  <c r="F8" i="5"/>
  <c r="F42" i="5"/>
  <c r="C7" i="5"/>
  <c r="E76" i="5"/>
  <c r="D76" i="5"/>
  <c r="C76" i="5"/>
  <c r="C88" i="5"/>
  <c r="F88" i="5" s="1"/>
  <c r="D7" i="5"/>
  <c r="F36" i="5"/>
  <c r="E7" i="5" l="1"/>
  <c r="E6" i="5" s="1"/>
  <c r="D6" i="5"/>
  <c r="F77" i="5"/>
  <c r="F7" i="5"/>
  <c r="F75" i="5"/>
  <c r="F76" i="5"/>
  <c r="C6" i="5" l="1"/>
  <c r="F6" i="5" s="1"/>
</calcChain>
</file>

<file path=xl/sharedStrings.xml><?xml version="1.0" encoding="utf-8"?>
<sst xmlns="http://schemas.openxmlformats.org/spreadsheetml/2006/main" count="184" uniqueCount="176">
  <si>
    <t>Код бюджетной классификации Российской Федерации</t>
  </si>
  <si>
    <t>ВСЕГО ДОХОДОВ</t>
  </si>
  <si>
    <t>182 1 01 02010 01 0000 110</t>
  </si>
  <si>
    <t>182 1 01 02020 01 0000 110</t>
  </si>
  <si>
    <t>182 1 01 02030 01 0000 110</t>
  </si>
  <si>
    <t>182 1 05 02010 02 0000 110</t>
  </si>
  <si>
    <t>182 1 05 03010 01 0000 110</t>
  </si>
  <si>
    <t>182 1 05 04020 02 0000 110</t>
  </si>
  <si>
    <t>182 1 06 06033 05 0000 110</t>
  </si>
  <si>
    <t>005 1 11 05013 05 0000 120</t>
  </si>
  <si>
    <t>005 1 11 05013 13 0000 120</t>
  </si>
  <si>
    <t>042 1 11 05025 05 0000 120</t>
  </si>
  <si>
    <t>048 1 12 01010 01 0000 120</t>
  </si>
  <si>
    <t>048 1 12 01030 01 0000 120</t>
  </si>
  <si>
    <t>048 1 12 01070 01 0000 120</t>
  </si>
  <si>
    <t>Исполнено, тыс.руб.</t>
  </si>
  <si>
    <t>Показатели исполнения</t>
  </si>
  <si>
    <t>процент исполнения, %</t>
  </si>
  <si>
    <t>отклонение ("-" неисполнено, "+" перевыполнение плана), тыс.руб.</t>
  </si>
  <si>
    <t>042 1 11 09045 05 0000 120</t>
  </si>
  <si>
    <t>048 1 12 01041 01 0000 120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</si>
  <si>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</si>
  <si>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</si>
  <si>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</si>
  <si>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</si>
  <si>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</si>
  <si>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</si>
  <si>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</si>
  <si>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Земельный налог с организаций, обладающих земельным участком, расположенным в границах межселенных территорий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</si>
  <si>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</si>
  <si>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</si>
  <si>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</si>
  <si>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</si>
  <si>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</si>
  <si>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</si>
  <si>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</si>
  <si>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</si>
  <si>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</si>
  <si>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</si>
  <si>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</si>
  <si>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</si>
  <si>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</si>
  <si>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</si>
  <si>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</si>
  <si>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</si>
  <si>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</si>
  <si>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</si>
  <si>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</si>
  <si>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</si>
  <si>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</si>
  <si>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</si>
  <si>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</si>
  <si>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</si>
  <si>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</si>
  <si>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</si>
  <si>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</si>
  <si>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</si>
  <si>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</si>
  <si>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</si>
  <si>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</si>
  <si>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</si>
  <si>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</si>
  <si>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</si>
  <si>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</si>
  <si>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</si>
  <si>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</si>
  <si>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</si>
  <si>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</si>
  <si>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000 2 02 30000 00 0000 150</t>
  </si>
  <si>
    <t>Субвенции бюджетам бюджетной системы Российской Федерации</t>
  </si>
  <si>
    <t>000 2 02 30024 05 0000 150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</si>
  <si>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</si>
  <si>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034 2 02 30024 05 0000 150</t>
  </si>
  <si>
    <t>000 2 02 40000 00 0000 150</t>
  </si>
  <si>
    <t>Иные межбюджетные трансферты</t>
  </si>
  <si>
    <t>046 2 02 40014 05 0000 150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</si>
  <si>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</si>
  <si>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</si>
  <si>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</si>
  <si>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</si>
  <si>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034 1 16 07090 05 0000 140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</si>
  <si>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</si>
  <si>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</si>
  <si>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188 1 16 10123 01 0000 140</t>
  </si>
  <si>
    <t>182 1 05 01011 01 0000 110</t>
  </si>
  <si>
    <t>Налог, взимаемый с налогоплательщиков, выбравших в качестве объекта налогообложения доходы</t>
  </si>
  <si>
    <t>000 1 08 00000 00 0000 000</t>
  </si>
  <si>
    <t>182 1 08 03010 01 0000 110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</si>
  <si>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</si>
  <si>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</si>
  <si>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000 1 14 00000 00 0000 000 </t>
  </si>
  <si>
    <t>Доходы от продажи материальных и нематериальных активов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</si>
  <si>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</si>
  <si>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</si>
  <si>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</si>
  <si>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</si>
  <si>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010 1 16 01053 01 0000 140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</si>
  <si>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</si>
  <si>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</si>
  <si>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</si>
  <si>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</si>
  <si>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</si>
  <si>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</si>
  <si>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010 1 16 01203 01 0000 140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</si>
  <si>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</si>
  <si>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</si>
  <si>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042 1 11 09080 05 0000 120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</si>
  <si>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</si>
  <si>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009 1 16 01083 01 0000 140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</si>
  <si>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</si>
  <si>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009 1 16 01133 01 0000 140</t>
  </si>
  <si>
    <t>009 1 16 01173 01 0000 140</t>
  </si>
  <si>
    <t>009 1 16 01193 01 0000 140</t>
  </si>
  <si>
    <t>009 1 16 01203 01 0000 140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</si>
  <si>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</si>
  <si>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</si>
  <si>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</si>
  <si>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</si>
  <si>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</si>
  <si>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034 1 13 02065 05 0000 130</t>
  </si>
  <si>
    <t>034 1 13 02995 05 0000 130</t>
  </si>
  <si>
    <t>042 1 13 02995 05 0000 130</t>
  </si>
  <si>
    <t>034 1 11 05035 05 0000 120</t>
  </si>
  <si>
    <t>042 1 11 05075 05 0000 120</t>
  </si>
  <si>
    <t>042 1 14 06025 05 0000 430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</si>
  <si>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</si>
  <si>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009 1 16 01063 01 0000 140</t>
  </si>
  <si>
    <t>009 1 16 01073 01 0000 140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</si>
  <si>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</si>
  <si>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010 1 16 01073 01 0000 140</t>
  </si>
  <si>
    <t>009 1 16 01103 01 0000 140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</si>
  <si>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</si>
  <si>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048 1 16 10123 01 0000 140</t>
  </si>
  <si>
    <t>019 1 16 11050 01 0000 140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</si>
  <si>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</si>
  <si>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034 1 16 11050 01 0000 140</t>
  </si>
  <si>
    <t>048 1 16 11050 01 0000 140</t>
  </si>
  <si>
    <t>000 2 02 20000 00 0000 150</t>
  </si>
  <si>
    <t>Субсидии бюджетам бюджетной системы Российской Федерации (межбюджетные субсидии)</t>
  </si>
  <si>
    <t>000 2 02 20077 05 0000 150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</si>
  <si>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</si>
  <si>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034 2 02 20077 05 0000 150</t>
  </si>
  <si>
    <t>Субсидии бюджетам муниципальных районов на софинансирование капитальных вложений в объекты муниципальной собственности в рамках подпрограммы 1 "Строительство (приобретение) жилых помещений в целях предоставления гражданам по договорам социального найма и договорам найма специализированного жилого помещения" государственной программы Ненецкого автономного округа "Обеспечение доступным и комфортным жильём и коммунальными услугами граждан, проживающих в Ненецком автономном округе"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</si>
  <si>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</si>
  <si>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</si>
  <si>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</si>
  <si>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</si>
  <si>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034 2 18 60010 05 0000 150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</si>
  <si>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</si>
  <si>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</si>
  <si>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</si>
  <si>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009 1 16 01053 01 0000 140</t>
  </si>
  <si>
    <t>009 1 16 01143 01 0000 140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</si>
  <si>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</si>
  <si>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Сведения об исполнении районного бюджета по доходам в разрезе видов доходов за девять месяцев 2023 года в сравнении с запланированными значениями на соответствующий период</t>
  </si>
  <si>
    <t>Кассовый план 
на девять месяцев 
2023 года, тыс.руб.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</si>
  <si>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</si>
  <si>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</si>
  <si>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048 1 12 01042 01 0000 120</t>
  </si>
  <si>
    <t>Плата за размещение твердых коммунальных отходов</t>
  </si>
  <si>
    <t>009 1 16 01153 01 0000 140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</si>
  <si>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</si>
  <si>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046 1 16 01154 01 0000 140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</si>
  <si>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</si>
  <si>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000 2 02 29999 05 0000 150</t>
  </si>
  <si>
    <t>Прочие субсидии бюджетам муниципальных районов</t>
  </si>
  <si>
    <t>034 2 02 29999 05 0000 150</t>
  </si>
  <si>
    <t>Субсидии местным бюджетам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твёрдых коммунальных отходов</t>
  </si>
  <si>
    <t>034 2 02 49999 05 0000 150</t>
  </si>
  <si>
    <t>Прочие межбюджетные трансферты, передаваемые бюджетам муниципальных районов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</si>
  <si>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</si>
  <si>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</si>
  <si>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</si>
  <si>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</si>
  <si>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034 2 19 60010 05 0000 150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</si>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</sst>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_р_._-;\-* #,##0.0_р_._-;_-* &quot;-&quot;??_р_._-;_-@_-"/>
    <numFmt numFmtId="167" formatCode="#,##0.0"/>
    <numFmt numFmtId="168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</cellStyleXfs>
  <cellXfs count="42">
    <xf numFmtId="0" fontId="0" fillId="0" borderId="0" xfId="0"/>
    <xf numFmtId="166" fontId="2" fillId="0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2" borderId="0" xfId="0" applyFont="1" applyFill="1" applyBorder="1" applyAlignment="1">
      <alignment wrapText="1"/>
    </xf>
    <xf numFmtId="0" fontId="6" fillId="0" borderId="0" xfId="0" applyFont="1" applyFill="1"/>
    <xf numFmtId="0" fontId="6" fillId="2" borderId="0" xfId="0" applyFont="1" applyFill="1"/>
    <xf numFmtId="0" fontId="7" fillId="0" borderId="0" xfId="0" applyFont="1" applyFill="1"/>
    <xf numFmtId="0" fontId="7" fillId="2" borderId="0" xfId="0" applyFont="1" applyFill="1" applyAlignment="1">
      <alignment horizont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165" fontId="3" fillId="0" borderId="1" xfId="1" applyNumberFormat="1" applyFont="1" applyFill="1" applyBorder="1" applyAlignment="1"/>
    <xf numFmtId="165" fontId="2" fillId="0" borderId="1" xfId="1" applyNumberFormat="1" applyFont="1" applyFill="1" applyBorder="1" applyAlignment="1"/>
    <xf numFmtId="0" fontId="3" fillId="0" borderId="1" xfId="0" applyFont="1" applyFill="1" applyBorder="1" applyAlignment="1">
      <alignment wrapText="1"/>
    </xf>
    <xf numFmtId="0" fontId="2" fillId="0" borderId="1" xfId="2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 applyProtection="1">
      <alignment wrapText="1"/>
      <protection locked="0"/>
    </xf>
    <xf numFmtId="0" fontId="3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/>
    <xf numFmtId="0" fontId="2" fillId="2" borderId="0" xfId="0" applyFont="1" applyFill="1"/>
    <xf numFmtId="168" fontId="3" fillId="0" borderId="1" xfId="1" applyNumberFormat="1" applyFont="1" applyFill="1" applyBorder="1" applyAlignment="1"/>
    <xf numFmtId="168" fontId="3" fillId="0" borderId="1" xfId="0" applyNumberFormat="1" applyFont="1" applyFill="1" applyBorder="1" applyAlignment="1"/>
    <xf numFmtId="168" fontId="2" fillId="0" borderId="1" xfId="1" applyNumberFormat="1" applyFont="1" applyFill="1" applyBorder="1" applyAlignment="1"/>
    <xf numFmtId="168" fontId="2" fillId="0" borderId="1" xfId="0" applyNumberFormat="1" applyFont="1" applyFill="1" applyBorder="1" applyAlignment="1"/>
    <xf numFmtId="0" fontId="6" fillId="2" borderId="0" xfId="0" applyFont="1" applyFill="1" applyBorder="1" applyAlignment="1">
      <alignment horizontal="center" wrapText="1"/>
    </xf>
    <xf numFmtId="168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2" fillId="0" borderId="1" xfId="2" applyNumberFormat="1" applyFont="1" applyFill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horizontal="left" wrapText="1"/>
    </xf>
    <xf numFmtId="168" fontId="3" fillId="0" borderId="1" xfId="0" applyNumberFormat="1" applyFont="1" applyFill="1" applyBorder="1"/>
    <xf numFmtId="0" fontId="6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2"/>
    <cellStyle name="Обычный_Лист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9"/>
  <sheetViews>
    <sheetView tabSelected="1" zoomScaleNormal="100" workbookViewId="0">
      <selection activeCell="A4" sqref="A4:A5"/>
    </sheetView>
  </sheetViews>
  <sheetFormatPr defaultColWidth="9.109375" defaultRowHeight="13.8" x14ac:dyDescent="0.25"/>
  <cols>
    <col min="1" max="1" width="27.5546875" style="7" customWidth="1"/>
    <col min="2" max="2" width="48.6640625" style="2" customWidth="1"/>
    <col min="3" max="5" width="15.88671875" style="2" customWidth="1"/>
    <col min="6" max="6" width="12.88671875" style="2" customWidth="1"/>
    <col min="7" max="98" width="9.109375" style="2" customWidth="1"/>
    <col min="99" max="16384" width="9.109375" style="2"/>
  </cols>
  <sheetData>
    <row r="1" spans="1:6" x14ac:dyDescent="0.25">
      <c r="A1" s="36"/>
      <c r="B1" s="36"/>
      <c r="D1" s="3"/>
      <c r="F1" s="3"/>
    </row>
    <row r="2" spans="1:6" ht="30" customHeight="1" x14ac:dyDescent="0.25">
      <c r="A2" s="37" t="s">
        <v>154</v>
      </c>
      <c r="B2" s="37"/>
      <c r="C2" s="37"/>
      <c r="D2" s="37"/>
      <c r="E2" s="37"/>
      <c r="F2" s="37"/>
    </row>
    <row r="3" spans="1:6" x14ac:dyDescent="0.25">
      <c r="A3" s="27"/>
      <c r="B3" s="27"/>
      <c r="D3" s="27"/>
    </row>
    <row r="4" spans="1:6" s="6" customFormat="1" x14ac:dyDescent="0.25">
      <c r="A4" s="40" t="s">
        <v>0</v>
      </c>
      <c r="B4" s="41" t="s">
        <v>21</v>
      </c>
      <c r="C4" s="38" t="s">
        <v>155</v>
      </c>
      <c r="D4" s="38" t="s">
        <v>15</v>
      </c>
      <c r="E4" s="39" t="s">
        <v>16</v>
      </c>
      <c r="F4" s="39"/>
    </row>
    <row r="5" spans="1:6" s="6" customFormat="1" ht="69" x14ac:dyDescent="0.25">
      <c r="A5" s="40"/>
      <c r="B5" s="41"/>
      <c r="C5" s="38"/>
      <c r="D5" s="38"/>
      <c r="E5" s="1" t="s">
        <v>18</v>
      </c>
      <c r="F5" s="29" t="s">
        <v>17</v>
      </c>
    </row>
    <row r="6" spans="1:6" s="4" customFormat="1" x14ac:dyDescent="0.25">
      <c r="A6" s="9" t="s">
        <v>43</v>
      </c>
      <c r="B6" s="13" t="s">
        <v>1</v>
      </c>
      <c r="C6" s="24">
        <f>C7+C75</f>
        <v>898513.4</v>
      </c>
      <c r="D6" s="24">
        <f>D7+D75</f>
        <v>1272272.5</v>
      </c>
      <c r="E6" s="24">
        <f>E7+E75</f>
        <v>373759.09999999986</v>
      </c>
      <c r="F6" s="11">
        <f>IF(C6=0,0,D6/C6*100)</f>
        <v>141.59749871287394</v>
      </c>
    </row>
    <row r="7" spans="1:6" s="4" customFormat="1" ht="13.8" customHeight="1" x14ac:dyDescent="0.25">
      <c r="A7" s="9" t="s">
        <v>44</v>
      </c>
      <c r="B7" s="9" t="s">
        <v>45</v>
      </c>
      <c r="C7" s="23">
        <f>C8+C15+C20+C24+C26+C35+C42+C47+C51</f>
        <v>835254.5</v>
      </c>
      <c r="D7" s="23">
        <f>D8+D15+D20+D24+D26+D35+D42+D47+D51</f>
        <v>1230909.3</v>
      </c>
      <c r="E7" s="23">
        <f>E8+E15+E20+E24+E26+E35+E42+E47+E51</f>
        <v>395654.79999999987</v>
      </c>
      <c r="F7" s="11">
        <f t="shared" ref="F7:F88" si="0">IF(C7=0,0,D7/C7*100)</f>
        <v>147.36937065289681</v>
      </c>
    </row>
    <row r="8" spans="1:6" s="5" customFormat="1" x14ac:dyDescent="0.25">
      <c r="A8" s="9" t="s">
        <v>46</v>
      </c>
      <c r="B8" s="10" t="s">
        <v>47</v>
      </c>
      <c r="C8" s="23">
        <f>SUM(C9:C14)</f>
        <v>542300</v>
      </c>
      <c r="D8" s="23">
        <f t="shared" ref="D8:E8" si="1">SUM(D9:D14)</f>
        <v>642189.19999999995</v>
      </c>
      <c r="E8" s="23">
        <f t="shared" si="1"/>
        <v>99889.200000000012</v>
      </c>
      <c r="F8" s="11">
        <f>IF(C8=0,0,D8/C8*100)</f>
        <v>118.41954637654435</v>
      </c>
    </row>
    <row r="9" spans="1:6" ht="82.8" x14ac:dyDescent="0.25">
      <c r="A9" s="30" t="s">
        <v>2</v>
      </c>
      <c r="B9" s="8" t="s">
        <v>22</v>
      </c>
      <c r="C9" s="28">
        <v>538000</v>
      </c>
      <c r="D9" s="28">
        <v>633445.4</v>
      </c>
      <c r="E9" s="26">
        <f>D9-C9</f>
        <v>95445.400000000023</v>
      </c>
      <c r="F9" s="12">
        <f t="shared" si="0"/>
        <v>117.740780669145</v>
      </c>
    </row>
    <row r="10" spans="1:6" ht="124.2" x14ac:dyDescent="0.25">
      <c r="A10" s="30" t="s">
        <v>3</v>
      </c>
      <c r="B10" s="8" t="s">
        <v>23</v>
      </c>
      <c r="C10" s="28">
        <v>0</v>
      </c>
      <c r="D10" s="28">
        <v>-211</v>
      </c>
      <c r="E10" s="26">
        <f t="shared" ref="E10:E34" si="2">D10-C10</f>
        <v>-211</v>
      </c>
      <c r="F10" s="12">
        <f t="shared" si="0"/>
        <v>0</v>
      </c>
    </row>
    <row r="11" spans="1:6" ht="55.2" x14ac:dyDescent="0.25">
      <c r="A11" s="30" t="s">
        <v>4</v>
      </c>
      <c r="B11" s="8" t="s">
        <v>24</v>
      </c>
      <c r="C11" s="28">
        <v>0</v>
      </c>
      <c r="D11" s="28">
        <v>1564.7</v>
      </c>
      <c r="E11" s="26">
        <f t="shared" si="2"/>
        <v>1564.7</v>
      </c>
      <c r="F11" s="12">
        <f t="shared" si="0"/>
        <v>0</v>
      </c>
    </row>
    <row r="12" spans="1:6" ht="96.6" x14ac:dyDescent="0.25">
      <c r="A12" s="30" t="s">
        <v>104</v>
      </c>
      <c r="B12" s="8" t="s">
        <v>105</v>
      </c>
      <c r="C12" s="28">
        <v>4300</v>
      </c>
      <c r="D12" s="28">
        <v>3972.7</v>
      </c>
      <c r="E12" s="26">
        <f t="shared" si="2"/>
        <v>-327.30000000000018</v>
      </c>
      <c r="F12" s="12">
        <f t="shared" si="0"/>
        <v>92.38837209302325</v>
      </c>
    </row>
    <row r="13" spans="1:6" ht="55.2" x14ac:dyDescent="0.25">
      <c r="A13" s="30" t="s">
        <v>115</v>
      </c>
      <c r="B13" s="8" t="s">
        <v>116</v>
      </c>
      <c r="C13" s="28">
        <v>0</v>
      </c>
      <c r="D13" s="28">
        <v>1511.5</v>
      </c>
      <c r="E13" s="26">
        <f t="shared" si="2"/>
        <v>1511.5</v>
      </c>
      <c r="F13" s="12">
        <f t="shared" si="0"/>
        <v>0</v>
      </c>
    </row>
    <row r="14" spans="1:6" ht="55.2" x14ac:dyDescent="0.25">
      <c r="A14" s="30" t="s">
        <v>117</v>
      </c>
      <c r="B14" s="8" t="s">
        <v>118</v>
      </c>
      <c r="C14" s="28">
        <v>0</v>
      </c>
      <c r="D14" s="28">
        <v>1905.9</v>
      </c>
      <c r="E14" s="26">
        <f t="shared" si="2"/>
        <v>1905.9</v>
      </c>
      <c r="F14" s="12">
        <f t="shared" si="0"/>
        <v>0</v>
      </c>
    </row>
    <row r="15" spans="1:6" s="5" customFormat="1" ht="13.8" customHeight="1" x14ac:dyDescent="0.25">
      <c r="A15" s="9" t="s">
        <v>48</v>
      </c>
      <c r="B15" s="13" t="s">
        <v>49</v>
      </c>
      <c r="C15" s="23">
        <f>SUM(C16:C19)</f>
        <v>20375.3</v>
      </c>
      <c r="D15" s="23">
        <f>SUM(D16:D19)</f>
        <v>24084.899999999998</v>
      </c>
      <c r="E15" s="23">
        <f>SUM(E16:E19)</f>
        <v>3709.5999999999985</v>
      </c>
      <c r="F15" s="11">
        <f t="shared" si="0"/>
        <v>118.20635769780077</v>
      </c>
    </row>
    <row r="16" spans="1:6" ht="27.6" customHeight="1" x14ac:dyDescent="0.25">
      <c r="A16" s="30" t="s">
        <v>84</v>
      </c>
      <c r="B16" s="8" t="s">
        <v>85</v>
      </c>
      <c r="C16" s="28">
        <v>10.6</v>
      </c>
      <c r="D16" s="28">
        <v>244.9</v>
      </c>
      <c r="E16" s="26">
        <f t="shared" ref="E16" si="3">D16-C16</f>
        <v>234.3</v>
      </c>
      <c r="F16" s="12">
        <f t="shared" si="0"/>
        <v>2310.3773584905662</v>
      </c>
    </row>
    <row r="17" spans="1:6" ht="27.6" x14ac:dyDescent="0.25">
      <c r="A17" s="30" t="s">
        <v>5</v>
      </c>
      <c r="B17" s="8" t="s">
        <v>25</v>
      </c>
      <c r="C17" s="28">
        <v>0</v>
      </c>
      <c r="D17" s="28">
        <v>-355.8</v>
      </c>
      <c r="E17" s="26">
        <f t="shared" si="2"/>
        <v>-355.8</v>
      </c>
      <c r="F17" s="12">
        <f t="shared" si="0"/>
        <v>0</v>
      </c>
    </row>
    <row r="18" spans="1:6" x14ac:dyDescent="0.25">
      <c r="A18" s="30" t="s">
        <v>6</v>
      </c>
      <c r="B18" s="8" t="s">
        <v>26</v>
      </c>
      <c r="C18" s="28">
        <v>19488.7</v>
      </c>
      <c r="D18" s="28">
        <v>23941.3</v>
      </c>
      <c r="E18" s="26">
        <f t="shared" si="2"/>
        <v>4452.5999999999985</v>
      </c>
      <c r="F18" s="12">
        <f t="shared" si="0"/>
        <v>122.84708574712523</v>
      </c>
    </row>
    <row r="19" spans="1:6" ht="41.4" x14ac:dyDescent="0.25">
      <c r="A19" s="30" t="s">
        <v>7</v>
      </c>
      <c r="B19" s="8" t="s">
        <v>27</v>
      </c>
      <c r="C19" s="28">
        <v>876</v>
      </c>
      <c r="D19" s="28">
        <v>254.5</v>
      </c>
      <c r="E19" s="26">
        <f t="shared" si="2"/>
        <v>-621.5</v>
      </c>
      <c r="F19" s="12">
        <f t="shared" si="0"/>
        <v>29.05251141552511</v>
      </c>
    </row>
    <row r="20" spans="1:6" s="5" customFormat="1" ht="13.8" customHeight="1" x14ac:dyDescent="0.25">
      <c r="A20" s="9" t="s">
        <v>50</v>
      </c>
      <c r="B20" s="13" t="s">
        <v>51</v>
      </c>
      <c r="C20" s="24">
        <f>SUM(C21:C23)</f>
        <v>455.59999999999997</v>
      </c>
      <c r="D20" s="24">
        <f t="shared" ref="D20:E20" si="4">SUM(D21:D23)</f>
        <v>941.3</v>
      </c>
      <c r="E20" s="24">
        <f t="shared" si="4"/>
        <v>485.70000000000005</v>
      </c>
      <c r="F20" s="11">
        <f t="shared" si="0"/>
        <v>206.60667251975417</v>
      </c>
    </row>
    <row r="21" spans="1:6" ht="41.4" customHeight="1" x14ac:dyDescent="0.25">
      <c r="A21" s="30" t="s">
        <v>76</v>
      </c>
      <c r="B21" s="8" t="s">
        <v>77</v>
      </c>
      <c r="C21" s="28">
        <v>18</v>
      </c>
      <c r="D21" s="28">
        <v>0.3</v>
      </c>
      <c r="E21" s="26">
        <f t="shared" ref="E21:E22" si="5">D21-C21</f>
        <v>-17.7</v>
      </c>
      <c r="F21" s="12">
        <f t="shared" si="0"/>
        <v>1.6666666666666667</v>
      </c>
    </row>
    <row r="22" spans="1:6" ht="41.4" customHeight="1" x14ac:dyDescent="0.25">
      <c r="A22" s="30" t="s">
        <v>8</v>
      </c>
      <c r="B22" s="8" t="s">
        <v>28</v>
      </c>
      <c r="C22" s="28">
        <v>436.2</v>
      </c>
      <c r="D22" s="28">
        <v>938.7</v>
      </c>
      <c r="E22" s="26">
        <f t="shared" si="5"/>
        <v>502.50000000000006</v>
      </c>
      <c r="F22" s="12">
        <f t="shared" si="0"/>
        <v>215.19944979367261</v>
      </c>
    </row>
    <row r="23" spans="1:6" ht="41.4" x14ac:dyDescent="0.25">
      <c r="A23" s="30" t="s">
        <v>156</v>
      </c>
      <c r="B23" s="8" t="s">
        <v>157</v>
      </c>
      <c r="C23" s="28">
        <v>1.4</v>
      </c>
      <c r="D23" s="28">
        <v>2.2999999999999998</v>
      </c>
      <c r="E23" s="26">
        <f t="shared" ref="E23" si="6">D23-C23</f>
        <v>0.89999999999999991</v>
      </c>
      <c r="F23" s="12">
        <f t="shared" ref="F23" si="7">IF(C23=0,0,D23/C23*100)</f>
        <v>164.28571428571428</v>
      </c>
    </row>
    <row r="24" spans="1:6" x14ac:dyDescent="0.25">
      <c r="A24" s="9" t="s">
        <v>86</v>
      </c>
      <c r="B24" s="13" t="s">
        <v>88</v>
      </c>
      <c r="C24" s="24">
        <f>C25</f>
        <v>0</v>
      </c>
      <c r="D24" s="24">
        <f t="shared" ref="D24:E24" si="8">D25</f>
        <v>122.3</v>
      </c>
      <c r="E24" s="24">
        <f t="shared" si="8"/>
        <v>122.3</v>
      </c>
      <c r="F24" s="11">
        <f t="shared" si="0"/>
        <v>0</v>
      </c>
    </row>
    <row r="25" spans="1:6" ht="55.2" x14ac:dyDescent="0.25">
      <c r="A25" s="30" t="s">
        <v>87</v>
      </c>
      <c r="B25" s="8" t="s">
        <v>89</v>
      </c>
      <c r="C25" s="26">
        <v>0</v>
      </c>
      <c r="D25" s="26">
        <v>122.3</v>
      </c>
      <c r="E25" s="26">
        <f t="shared" ref="E25" si="9">D25-C25</f>
        <v>122.3</v>
      </c>
      <c r="F25" s="12">
        <f t="shared" si="0"/>
        <v>0</v>
      </c>
    </row>
    <row r="26" spans="1:6" s="5" customFormat="1" ht="41.4" customHeight="1" x14ac:dyDescent="0.25">
      <c r="A26" s="9" t="s">
        <v>52</v>
      </c>
      <c r="B26" s="13" t="s">
        <v>53</v>
      </c>
      <c r="C26" s="23">
        <f>SUM(C27:C34)</f>
        <v>236492.79999999999</v>
      </c>
      <c r="D26" s="23">
        <f t="shared" ref="D26:E26" si="10">SUM(D27:D34)</f>
        <v>509927.00000000006</v>
      </c>
      <c r="E26" s="23">
        <f t="shared" si="10"/>
        <v>273434.1999999999</v>
      </c>
      <c r="F26" s="11">
        <f t="shared" si="0"/>
        <v>215.62051783394676</v>
      </c>
    </row>
    <row r="27" spans="1:6" ht="96.6" customHeight="1" x14ac:dyDescent="0.25">
      <c r="A27" s="30" t="s">
        <v>9</v>
      </c>
      <c r="B27" s="8" t="s">
        <v>29</v>
      </c>
      <c r="C27" s="28">
        <v>226887.1</v>
      </c>
      <c r="D27" s="28">
        <v>499890.2</v>
      </c>
      <c r="E27" s="26">
        <f t="shared" si="2"/>
        <v>273003.09999999998</v>
      </c>
      <c r="F27" s="12">
        <f t="shared" si="0"/>
        <v>220.32552754211235</v>
      </c>
    </row>
    <row r="28" spans="1:6" ht="82.8" customHeight="1" x14ac:dyDescent="0.25">
      <c r="A28" s="30" t="s">
        <v>10</v>
      </c>
      <c r="B28" s="8" t="s">
        <v>30</v>
      </c>
      <c r="C28" s="28">
        <v>2264.4</v>
      </c>
      <c r="D28" s="28">
        <v>2740.2</v>
      </c>
      <c r="E28" s="26">
        <f t="shared" si="2"/>
        <v>475.79999999999973</v>
      </c>
      <c r="F28" s="12">
        <f t="shared" si="0"/>
        <v>121.01218865924747</v>
      </c>
    </row>
    <row r="29" spans="1:6" ht="82.8" customHeight="1" x14ac:dyDescent="0.25">
      <c r="A29" s="30" t="s">
        <v>11</v>
      </c>
      <c r="B29" s="8" t="s">
        <v>31</v>
      </c>
      <c r="C29" s="28">
        <v>2916.9</v>
      </c>
      <c r="D29" s="28">
        <v>2932.4</v>
      </c>
      <c r="E29" s="26">
        <f t="shared" si="2"/>
        <v>15.5</v>
      </c>
      <c r="F29" s="12">
        <f t="shared" si="0"/>
        <v>100.53138606054372</v>
      </c>
    </row>
    <row r="30" spans="1:6" ht="69" customHeight="1" x14ac:dyDescent="0.25">
      <c r="A30" s="30" t="s">
        <v>122</v>
      </c>
      <c r="B30" s="8" t="s">
        <v>32</v>
      </c>
      <c r="C30" s="28">
        <v>88.8</v>
      </c>
      <c r="D30" s="28">
        <v>103.4</v>
      </c>
      <c r="E30" s="26">
        <f t="shared" si="2"/>
        <v>14.600000000000009</v>
      </c>
      <c r="F30" s="12">
        <f t="shared" si="0"/>
        <v>116.44144144144147</v>
      </c>
    </row>
    <row r="31" spans="1:6" ht="41.4" customHeight="1" x14ac:dyDescent="0.25">
      <c r="A31" s="30" t="s">
        <v>123</v>
      </c>
      <c r="B31" s="8" t="s">
        <v>33</v>
      </c>
      <c r="C31" s="28">
        <v>3105.2</v>
      </c>
      <c r="D31" s="28">
        <v>3141.8</v>
      </c>
      <c r="E31" s="26">
        <f t="shared" si="2"/>
        <v>36.600000000000364</v>
      </c>
      <c r="F31" s="12">
        <f t="shared" si="0"/>
        <v>101.17866804070592</v>
      </c>
    </row>
    <row r="32" spans="1:6" ht="55.2" x14ac:dyDescent="0.25">
      <c r="A32" s="30" t="s">
        <v>149</v>
      </c>
      <c r="B32" s="8" t="s">
        <v>150</v>
      </c>
      <c r="C32" s="28">
        <v>971.7</v>
      </c>
      <c r="D32" s="28">
        <v>814.7</v>
      </c>
      <c r="E32" s="26">
        <f t="shared" si="2"/>
        <v>-157</v>
      </c>
      <c r="F32" s="12">
        <f t="shared" si="0"/>
        <v>83.842749819903261</v>
      </c>
    </row>
    <row r="33" spans="1:6" ht="82.8" customHeight="1" x14ac:dyDescent="0.25">
      <c r="A33" s="30" t="s">
        <v>19</v>
      </c>
      <c r="B33" s="8" t="s">
        <v>34</v>
      </c>
      <c r="C33" s="28">
        <v>97.9</v>
      </c>
      <c r="D33" s="28">
        <v>88.2</v>
      </c>
      <c r="E33" s="26">
        <f t="shared" si="2"/>
        <v>-9.7000000000000028</v>
      </c>
      <c r="F33" s="12">
        <f t="shared" si="0"/>
        <v>90.09193054136874</v>
      </c>
    </row>
    <row r="34" spans="1:6" ht="110.4" x14ac:dyDescent="0.25">
      <c r="A34" s="30" t="s">
        <v>106</v>
      </c>
      <c r="B34" s="8" t="s">
        <v>107</v>
      </c>
      <c r="C34" s="28">
        <v>160.80000000000001</v>
      </c>
      <c r="D34" s="28">
        <v>216.1</v>
      </c>
      <c r="E34" s="26">
        <f t="shared" si="2"/>
        <v>55.299999999999983</v>
      </c>
      <c r="F34" s="12">
        <f t="shared" si="0"/>
        <v>134.39054726368158</v>
      </c>
    </row>
    <row r="35" spans="1:6" s="5" customFormat="1" x14ac:dyDescent="0.25">
      <c r="A35" s="9" t="s">
        <v>54</v>
      </c>
      <c r="B35" s="13" t="s">
        <v>55</v>
      </c>
      <c r="C35" s="23">
        <f t="shared" ref="C35:E35" si="11">C36</f>
        <v>32778</v>
      </c>
      <c r="D35" s="23">
        <f t="shared" si="11"/>
        <v>40323.699999999997</v>
      </c>
      <c r="E35" s="23">
        <f t="shared" si="11"/>
        <v>7545.7000000000016</v>
      </c>
      <c r="F35" s="11">
        <f t="shared" si="0"/>
        <v>123.02062358899262</v>
      </c>
    </row>
    <row r="36" spans="1:6" ht="27.6" customHeight="1" x14ac:dyDescent="0.25">
      <c r="A36" s="30" t="s">
        <v>56</v>
      </c>
      <c r="B36" s="8" t="s">
        <v>57</v>
      </c>
      <c r="C36" s="26">
        <f>SUM(C37:C41)</f>
        <v>32778</v>
      </c>
      <c r="D36" s="26">
        <f>SUM(D37:D41)</f>
        <v>40323.699999999997</v>
      </c>
      <c r="E36" s="26">
        <f>SUM(E37:E41)</f>
        <v>7545.7000000000016</v>
      </c>
      <c r="F36" s="12">
        <f t="shared" si="0"/>
        <v>123.02062358899262</v>
      </c>
    </row>
    <row r="37" spans="1:6" ht="27.6" x14ac:dyDescent="0.25">
      <c r="A37" s="30" t="s">
        <v>12</v>
      </c>
      <c r="B37" s="8" t="s">
        <v>35</v>
      </c>
      <c r="C37" s="28">
        <v>5058.5</v>
      </c>
      <c r="D37" s="28">
        <v>11862.7</v>
      </c>
      <c r="E37" s="26">
        <f t="shared" ref="E37:E41" si="12">D37-C37</f>
        <v>6804.2000000000007</v>
      </c>
      <c r="F37" s="12">
        <f t="shared" si="0"/>
        <v>234.51023030542649</v>
      </c>
    </row>
    <row r="38" spans="1:6" ht="27.6" x14ac:dyDescent="0.25">
      <c r="A38" s="30" t="s">
        <v>13</v>
      </c>
      <c r="B38" s="8" t="s">
        <v>36</v>
      </c>
      <c r="C38" s="28">
        <v>2.2000000000000002</v>
      </c>
      <c r="D38" s="28">
        <v>-26.2</v>
      </c>
      <c r="E38" s="26">
        <f t="shared" si="12"/>
        <v>-28.4</v>
      </c>
      <c r="F38" s="12">
        <f t="shared" si="0"/>
        <v>-1190.9090909090908</v>
      </c>
    </row>
    <row r="39" spans="1:6" x14ac:dyDescent="0.25">
      <c r="A39" s="30" t="s">
        <v>20</v>
      </c>
      <c r="B39" s="8" t="s">
        <v>37</v>
      </c>
      <c r="C39" s="28">
        <v>7213.5</v>
      </c>
      <c r="D39" s="28">
        <v>217.1</v>
      </c>
      <c r="E39" s="26">
        <f t="shared" si="12"/>
        <v>-6996.4</v>
      </c>
      <c r="F39" s="12">
        <f t="shared" si="0"/>
        <v>3.0096347126914811</v>
      </c>
    </row>
    <row r="40" spans="1:6" x14ac:dyDescent="0.25">
      <c r="A40" s="30" t="s">
        <v>158</v>
      </c>
      <c r="B40" s="8" t="s">
        <v>159</v>
      </c>
      <c r="C40" s="28">
        <v>0</v>
      </c>
      <c r="D40" s="28">
        <v>1.8</v>
      </c>
      <c r="E40" s="26">
        <f t="shared" ref="E40" si="13">D40-C40</f>
        <v>1.8</v>
      </c>
      <c r="F40" s="12">
        <f t="shared" ref="F40" si="14">IF(C40=0,0,D40/C40*100)</f>
        <v>0</v>
      </c>
    </row>
    <row r="41" spans="1:6" ht="41.4" customHeight="1" x14ac:dyDescent="0.25">
      <c r="A41" s="30" t="s">
        <v>14</v>
      </c>
      <c r="B41" s="8" t="s">
        <v>38</v>
      </c>
      <c r="C41" s="28">
        <v>20503.8</v>
      </c>
      <c r="D41" s="28">
        <v>28268.3</v>
      </c>
      <c r="E41" s="26">
        <f t="shared" si="12"/>
        <v>7764.5</v>
      </c>
      <c r="F41" s="12">
        <f t="shared" si="0"/>
        <v>137.86859021254597</v>
      </c>
    </row>
    <row r="42" spans="1:6" s="5" customFormat="1" ht="27.6" x14ac:dyDescent="0.25">
      <c r="A42" s="15" t="s">
        <v>58</v>
      </c>
      <c r="B42" s="13" t="s">
        <v>59</v>
      </c>
      <c r="C42" s="23">
        <f>C43</f>
        <v>2766.7000000000003</v>
      </c>
      <c r="D42" s="23">
        <f t="shared" ref="D42:E42" si="15">D43</f>
        <v>3448.8</v>
      </c>
      <c r="E42" s="23">
        <f t="shared" si="15"/>
        <v>682.0999999999998</v>
      </c>
      <c r="F42" s="11">
        <f t="shared" si="0"/>
        <v>124.65391983229117</v>
      </c>
    </row>
    <row r="43" spans="1:6" s="5" customFormat="1" x14ac:dyDescent="0.25">
      <c r="A43" s="15" t="s">
        <v>60</v>
      </c>
      <c r="B43" s="13" t="s">
        <v>61</v>
      </c>
      <c r="C43" s="24">
        <f>SUM(C44:C46)</f>
        <v>2766.7000000000003</v>
      </c>
      <c r="D43" s="24">
        <f t="shared" ref="D43:E43" si="16">SUM(D44:D46)</f>
        <v>3448.8</v>
      </c>
      <c r="E43" s="24">
        <f t="shared" si="16"/>
        <v>682.0999999999998</v>
      </c>
      <c r="F43" s="11">
        <f t="shared" si="0"/>
        <v>124.65391983229117</v>
      </c>
    </row>
    <row r="44" spans="1:6" ht="41.4" x14ac:dyDescent="0.25">
      <c r="A44" s="14" t="s">
        <v>119</v>
      </c>
      <c r="B44" s="8" t="s">
        <v>39</v>
      </c>
      <c r="C44" s="28">
        <v>2744.4</v>
      </c>
      <c r="D44" s="28">
        <v>2992.6</v>
      </c>
      <c r="E44" s="26">
        <f t="shared" ref="E44:E46" si="17">D44-C44</f>
        <v>248.19999999999982</v>
      </c>
      <c r="F44" s="12">
        <f t="shared" si="0"/>
        <v>109.04387115580818</v>
      </c>
    </row>
    <row r="45" spans="1:6" ht="27.6" x14ac:dyDescent="0.25">
      <c r="A45" s="14" t="s">
        <v>120</v>
      </c>
      <c r="B45" s="8" t="s">
        <v>40</v>
      </c>
      <c r="C45" s="28">
        <v>20.3</v>
      </c>
      <c r="D45" s="28">
        <v>411.8</v>
      </c>
      <c r="E45" s="26">
        <f t="shared" si="17"/>
        <v>391.5</v>
      </c>
      <c r="F45" s="12">
        <f t="shared" si="0"/>
        <v>2028.5714285714284</v>
      </c>
    </row>
    <row r="46" spans="1:6" ht="27.6" x14ac:dyDescent="0.25">
      <c r="A46" s="14" t="s">
        <v>121</v>
      </c>
      <c r="B46" s="8" t="s">
        <v>40</v>
      </c>
      <c r="C46" s="28">
        <v>2</v>
      </c>
      <c r="D46" s="28">
        <v>44.4</v>
      </c>
      <c r="E46" s="26">
        <f t="shared" si="17"/>
        <v>42.4</v>
      </c>
      <c r="F46" s="12">
        <f t="shared" si="0"/>
        <v>2220</v>
      </c>
    </row>
    <row r="47" spans="1:6" s="5" customFormat="1" ht="27.6" x14ac:dyDescent="0.25">
      <c r="A47" s="15" t="s">
        <v>90</v>
      </c>
      <c r="B47" s="13" t="s">
        <v>91</v>
      </c>
      <c r="C47" s="24">
        <f>SUM(C48:C50)</f>
        <v>5.8</v>
      </c>
      <c r="D47" s="24">
        <f t="shared" ref="D47:E47" si="18">SUM(D48:D50)</f>
        <v>2637.7000000000003</v>
      </c>
      <c r="E47" s="24">
        <f t="shared" si="18"/>
        <v>2631.9</v>
      </c>
      <c r="F47" s="11">
        <f t="shared" si="0"/>
        <v>45477.586206896558</v>
      </c>
    </row>
    <row r="48" spans="1:6" ht="69" x14ac:dyDescent="0.25">
      <c r="A48" s="14" t="s">
        <v>92</v>
      </c>
      <c r="B48" s="8" t="s">
        <v>93</v>
      </c>
      <c r="C48" s="16">
        <v>0</v>
      </c>
      <c r="D48" s="16">
        <v>389.3</v>
      </c>
      <c r="E48" s="26">
        <f t="shared" ref="E48:E50" si="19">D48-C48</f>
        <v>389.3</v>
      </c>
      <c r="F48" s="12">
        <f t="shared" si="0"/>
        <v>0</v>
      </c>
    </row>
    <row r="49" spans="1:6" ht="55.2" x14ac:dyDescent="0.25">
      <c r="A49" s="14" t="s">
        <v>94</v>
      </c>
      <c r="B49" s="8" t="s">
        <v>95</v>
      </c>
      <c r="C49" s="16">
        <v>0</v>
      </c>
      <c r="D49" s="16">
        <v>2210</v>
      </c>
      <c r="E49" s="26">
        <f t="shared" si="19"/>
        <v>2210</v>
      </c>
      <c r="F49" s="12">
        <f t="shared" si="0"/>
        <v>0</v>
      </c>
    </row>
    <row r="50" spans="1:6" ht="55.2" customHeight="1" x14ac:dyDescent="0.25">
      <c r="A50" s="14" t="s">
        <v>124</v>
      </c>
      <c r="B50" s="8" t="s">
        <v>125</v>
      </c>
      <c r="C50" s="28">
        <v>5.8</v>
      </c>
      <c r="D50" s="28">
        <v>38.4</v>
      </c>
      <c r="E50" s="26">
        <f t="shared" si="19"/>
        <v>32.6</v>
      </c>
      <c r="F50" s="12">
        <f t="shared" si="0"/>
        <v>662.06896551724139</v>
      </c>
    </row>
    <row r="51" spans="1:6" s="4" customFormat="1" x14ac:dyDescent="0.25">
      <c r="A51" s="9" t="s">
        <v>62</v>
      </c>
      <c r="B51" s="13" t="s">
        <v>63</v>
      </c>
      <c r="C51" s="24">
        <f>SUM(C52:C74)</f>
        <v>80.3</v>
      </c>
      <c r="D51" s="24">
        <f>SUM(D52:D74)</f>
        <v>7234.4</v>
      </c>
      <c r="E51" s="24">
        <f>SUM(E52:E74)</f>
        <v>7154.0999999999995</v>
      </c>
      <c r="F51" s="11">
        <f t="shared" si="0"/>
        <v>9009.2154420921543</v>
      </c>
    </row>
    <row r="52" spans="1:6" s="5" customFormat="1" ht="83.4" customHeight="1" x14ac:dyDescent="0.25">
      <c r="A52" s="14" t="s">
        <v>151</v>
      </c>
      <c r="B52" s="8" t="s">
        <v>97</v>
      </c>
      <c r="C52" s="16">
        <v>0</v>
      </c>
      <c r="D52" s="16">
        <v>5.7</v>
      </c>
      <c r="E52" s="26">
        <f t="shared" ref="E52:E74" si="20">D52-C52</f>
        <v>5.7</v>
      </c>
      <c r="F52" s="12">
        <f t="shared" si="0"/>
        <v>0</v>
      </c>
    </row>
    <row r="53" spans="1:6" s="5" customFormat="1" ht="83.4" customHeight="1" x14ac:dyDescent="0.25">
      <c r="A53" s="14" t="s">
        <v>96</v>
      </c>
      <c r="B53" s="8" t="s">
        <v>97</v>
      </c>
      <c r="C53" s="16">
        <v>0</v>
      </c>
      <c r="D53" s="16">
        <v>9.5</v>
      </c>
      <c r="E53" s="26">
        <f t="shared" si="20"/>
        <v>9.5</v>
      </c>
      <c r="F53" s="12">
        <f t="shared" si="0"/>
        <v>0</v>
      </c>
    </row>
    <row r="54" spans="1:6" s="5" customFormat="1" ht="111.6" customHeight="1" x14ac:dyDescent="0.25">
      <c r="A54" s="14" t="s">
        <v>126</v>
      </c>
      <c r="B54" s="8" t="s">
        <v>99</v>
      </c>
      <c r="C54" s="16">
        <v>0</v>
      </c>
      <c r="D54" s="16">
        <v>29</v>
      </c>
      <c r="E54" s="26">
        <f t="shared" si="20"/>
        <v>29</v>
      </c>
      <c r="F54" s="12">
        <f t="shared" si="0"/>
        <v>0</v>
      </c>
    </row>
    <row r="55" spans="1:6" s="5" customFormat="1" ht="111.6" customHeight="1" x14ac:dyDescent="0.25">
      <c r="A55" s="14" t="s">
        <v>98</v>
      </c>
      <c r="B55" s="8" t="s">
        <v>99</v>
      </c>
      <c r="C55" s="16">
        <v>0</v>
      </c>
      <c r="D55" s="16">
        <v>5</v>
      </c>
      <c r="E55" s="26">
        <f t="shared" si="20"/>
        <v>5</v>
      </c>
      <c r="F55" s="12">
        <f t="shared" si="0"/>
        <v>0</v>
      </c>
    </row>
    <row r="56" spans="1:6" s="5" customFormat="1" ht="82.8" customHeight="1" x14ac:dyDescent="0.25">
      <c r="A56" s="14" t="s">
        <v>127</v>
      </c>
      <c r="B56" s="8" t="s">
        <v>128</v>
      </c>
      <c r="C56" s="16">
        <v>0</v>
      </c>
      <c r="D56" s="16">
        <v>1.2</v>
      </c>
      <c r="E56" s="26">
        <f t="shared" si="20"/>
        <v>1.2</v>
      </c>
      <c r="F56" s="12">
        <f t="shared" si="0"/>
        <v>0</v>
      </c>
    </row>
    <row r="57" spans="1:6" s="5" customFormat="1" ht="82.8" customHeight="1" x14ac:dyDescent="0.25">
      <c r="A57" s="14" t="s">
        <v>129</v>
      </c>
      <c r="B57" s="8" t="s">
        <v>128</v>
      </c>
      <c r="C57" s="16">
        <v>0</v>
      </c>
      <c r="D57" s="16">
        <v>1.5</v>
      </c>
      <c r="E57" s="26">
        <f t="shared" si="20"/>
        <v>1.5</v>
      </c>
      <c r="F57" s="12">
        <f t="shared" si="0"/>
        <v>0</v>
      </c>
    </row>
    <row r="58" spans="1:6" ht="96.6" x14ac:dyDescent="0.25">
      <c r="A58" s="14" t="s">
        <v>108</v>
      </c>
      <c r="B58" s="8" t="s">
        <v>109</v>
      </c>
      <c r="C58" s="16">
        <v>0</v>
      </c>
      <c r="D58" s="16">
        <v>32.9</v>
      </c>
      <c r="E58" s="26">
        <f t="shared" si="20"/>
        <v>32.9</v>
      </c>
      <c r="F58" s="12">
        <f t="shared" si="0"/>
        <v>0</v>
      </c>
    </row>
    <row r="59" spans="1:6" ht="96.6" x14ac:dyDescent="0.25">
      <c r="A59" s="14" t="s">
        <v>130</v>
      </c>
      <c r="B59" s="8" t="s">
        <v>131</v>
      </c>
      <c r="C59" s="16">
        <v>0</v>
      </c>
      <c r="D59" s="16">
        <v>5.9</v>
      </c>
      <c r="E59" s="26">
        <f t="shared" si="20"/>
        <v>5.9</v>
      </c>
      <c r="F59" s="12">
        <f t="shared" si="0"/>
        <v>0</v>
      </c>
    </row>
    <row r="60" spans="1:6" ht="84.6" customHeight="1" x14ac:dyDescent="0.25">
      <c r="A60" s="14" t="s">
        <v>110</v>
      </c>
      <c r="B60" s="8" t="s">
        <v>100</v>
      </c>
      <c r="C60" s="16">
        <v>0</v>
      </c>
      <c r="D60" s="16">
        <v>10.5</v>
      </c>
      <c r="E60" s="26">
        <f t="shared" si="20"/>
        <v>10.5</v>
      </c>
      <c r="F60" s="12">
        <f t="shared" si="0"/>
        <v>0</v>
      </c>
    </row>
    <row r="61" spans="1:6" ht="110.4" x14ac:dyDescent="0.25">
      <c r="A61" s="14" t="s">
        <v>152</v>
      </c>
      <c r="B61" s="8" t="s">
        <v>153</v>
      </c>
      <c r="C61" s="16">
        <v>0</v>
      </c>
      <c r="D61" s="16">
        <v>18.5</v>
      </c>
      <c r="E61" s="26">
        <f t="shared" si="20"/>
        <v>18.5</v>
      </c>
      <c r="F61" s="12">
        <f t="shared" si="0"/>
        <v>0</v>
      </c>
    </row>
    <row r="62" spans="1:6" ht="125.4" customHeight="1" x14ac:dyDescent="0.25">
      <c r="A62" s="14" t="s">
        <v>160</v>
      </c>
      <c r="B62" s="8" t="s">
        <v>161</v>
      </c>
      <c r="C62" s="16">
        <v>0</v>
      </c>
      <c r="D62" s="16">
        <v>0.6</v>
      </c>
      <c r="E62" s="26">
        <f t="shared" ref="E62:E63" si="21">D62-C62</f>
        <v>0.6</v>
      </c>
      <c r="F62" s="12">
        <f t="shared" ref="F62:F63" si="22">IF(C62=0,0,D62/C62*100)</f>
        <v>0</v>
      </c>
    </row>
    <row r="63" spans="1:6" ht="124.2" x14ac:dyDescent="0.25">
      <c r="A63" s="14" t="s">
        <v>162</v>
      </c>
      <c r="B63" s="8" t="s">
        <v>163</v>
      </c>
      <c r="C63" s="16">
        <v>20</v>
      </c>
      <c r="D63" s="16">
        <v>20</v>
      </c>
      <c r="E63" s="26">
        <f t="shared" si="21"/>
        <v>0</v>
      </c>
      <c r="F63" s="12">
        <f t="shared" si="22"/>
        <v>100</v>
      </c>
    </row>
    <row r="64" spans="1:6" ht="96.6" x14ac:dyDescent="0.25">
      <c r="A64" s="14" t="s">
        <v>111</v>
      </c>
      <c r="B64" s="8" t="s">
        <v>101</v>
      </c>
      <c r="C64" s="16">
        <v>0</v>
      </c>
      <c r="D64" s="16">
        <v>1.6</v>
      </c>
      <c r="E64" s="26">
        <f t="shared" si="20"/>
        <v>1.6</v>
      </c>
      <c r="F64" s="12">
        <f t="shared" si="0"/>
        <v>0</v>
      </c>
    </row>
    <row r="65" spans="1:6" ht="84.6" customHeight="1" x14ac:dyDescent="0.25">
      <c r="A65" s="14" t="s">
        <v>112</v>
      </c>
      <c r="B65" s="8" t="s">
        <v>102</v>
      </c>
      <c r="C65" s="16">
        <v>0</v>
      </c>
      <c r="D65" s="16">
        <v>502.7</v>
      </c>
      <c r="E65" s="26">
        <f t="shared" si="20"/>
        <v>502.7</v>
      </c>
      <c r="F65" s="12">
        <f t="shared" si="0"/>
        <v>0</v>
      </c>
    </row>
    <row r="66" spans="1:6" ht="99" customHeight="1" x14ac:dyDescent="0.25">
      <c r="A66" s="14" t="s">
        <v>113</v>
      </c>
      <c r="B66" s="8" t="s">
        <v>114</v>
      </c>
      <c r="C66" s="16">
        <v>0</v>
      </c>
      <c r="D66" s="16">
        <v>78.599999999999994</v>
      </c>
      <c r="E66" s="26">
        <f t="shared" si="20"/>
        <v>78.599999999999994</v>
      </c>
      <c r="F66" s="12">
        <f t="shared" si="0"/>
        <v>0</v>
      </c>
    </row>
    <row r="67" spans="1:6" ht="99.6" customHeight="1" x14ac:dyDescent="0.25">
      <c r="A67" s="14" t="s">
        <v>103</v>
      </c>
      <c r="B67" s="8" t="s">
        <v>114</v>
      </c>
      <c r="C67" s="16">
        <v>0</v>
      </c>
      <c r="D67" s="16">
        <v>10.9</v>
      </c>
      <c r="E67" s="26">
        <f t="shared" si="20"/>
        <v>10.9</v>
      </c>
      <c r="F67" s="12">
        <f t="shared" si="0"/>
        <v>0</v>
      </c>
    </row>
    <row r="68" spans="1:6" ht="82.8" x14ac:dyDescent="0.25">
      <c r="A68" s="14" t="s">
        <v>78</v>
      </c>
      <c r="B68" s="8" t="s">
        <v>79</v>
      </c>
      <c r="C68" s="28">
        <v>46.5</v>
      </c>
      <c r="D68" s="28">
        <v>102.5</v>
      </c>
      <c r="E68" s="26">
        <f t="shared" si="20"/>
        <v>56</v>
      </c>
      <c r="F68" s="12">
        <f t="shared" si="0"/>
        <v>220.4301075268817</v>
      </c>
    </row>
    <row r="69" spans="1:6" ht="82.8" x14ac:dyDescent="0.25">
      <c r="A69" s="14" t="s">
        <v>80</v>
      </c>
      <c r="B69" s="8" t="s">
        <v>81</v>
      </c>
      <c r="C69" s="28">
        <v>13.8</v>
      </c>
      <c r="D69" s="28">
        <v>41.8</v>
      </c>
      <c r="E69" s="26">
        <f t="shared" si="20"/>
        <v>27.999999999999996</v>
      </c>
      <c r="F69" s="12">
        <f t="shared" si="0"/>
        <v>302.89855072463763</v>
      </c>
    </row>
    <row r="70" spans="1:6" ht="69" x14ac:dyDescent="0.25">
      <c r="A70" s="14" t="s">
        <v>132</v>
      </c>
      <c r="B70" s="8" t="s">
        <v>82</v>
      </c>
      <c r="C70" s="16">
        <v>0</v>
      </c>
      <c r="D70" s="28">
        <v>10.199999999999999</v>
      </c>
      <c r="E70" s="26">
        <f t="shared" si="20"/>
        <v>10.199999999999999</v>
      </c>
      <c r="F70" s="12">
        <f t="shared" si="0"/>
        <v>0</v>
      </c>
    </row>
    <row r="71" spans="1:6" ht="69" x14ac:dyDescent="0.25">
      <c r="A71" s="14" t="s">
        <v>83</v>
      </c>
      <c r="B71" s="8" t="s">
        <v>82</v>
      </c>
      <c r="C71" s="16">
        <v>0</v>
      </c>
      <c r="D71" s="28">
        <v>1.1000000000000001</v>
      </c>
      <c r="E71" s="26">
        <f t="shared" si="20"/>
        <v>1.1000000000000001</v>
      </c>
      <c r="F71" s="12">
        <f t="shared" si="0"/>
        <v>0</v>
      </c>
    </row>
    <row r="72" spans="1:6" ht="110.4" x14ac:dyDescent="0.25">
      <c r="A72" s="14" t="s">
        <v>133</v>
      </c>
      <c r="B72" s="8" t="s">
        <v>134</v>
      </c>
      <c r="C72" s="16">
        <v>0</v>
      </c>
      <c r="D72" s="28">
        <v>846.3</v>
      </c>
      <c r="E72" s="26">
        <f t="shared" si="20"/>
        <v>846.3</v>
      </c>
      <c r="F72" s="12">
        <f t="shared" si="0"/>
        <v>0</v>
      </c>
    </row>
    <row r="73" spans="1:6" ht="110.4" x14ac:dyDescent="0.25">
      <c r="A73" s="14" t="s">
        <v>135</v>
      </c>
      <c r="B73" s="8" t="s">
        <v>134</v>
      </c>
      <c r="C73" s="16">
        <v>0</v>
      </c>
      <c r="D73" s="28">
        <v>2467.1999999999998</v>
      </c>
      <c r="E73" s="26">
        <f t="shared" si="20"/>
        <v>2467.1999999999998</v>
      </c>
      <c r="F73" s="12">
        <f t="shared" si="0"/>
        <v>0</v>
      </c>
    </row>
    <row r="74" spans="1:6" ht="110.4" x14ac:dyDescent="0.25">
      <c r="A74" s="14" t="s">
        <v>136</v>
      </c>
      <c r="B74" s="8" t="s">
        <v>134</v>
      </c>
      <c r="C74" s="16">
        <v>0</v>
      </c>
      <c r="D74" s="28">
        <v>3031.2</v>
      </c>
      <c r="E74" s="26">
        <f t="shared" si="20"/>
        <v>3031.2</v>
      </c>
      <c r="F74" s="12">
        <f t="shared" si="0"/>
        <v>0</v>
      </c>
    </row>
    <row r="75" spans="1:6" s="4" customFormat="1" x14ac:dyDescent="0.25">
      <c r="A75" s="9" t="s">
        <v>64</v>
      </c>
      <c r="B75" s="20" t="s">
        <v>65</v>
      </c>
      <c r="C75" s="23">
        <f>C76+C88+C91</f>
        <v>63258.9</v>
      </c>
      <c r="D75" s="23">
        <f t="shared" ref="D75:E75" si="23">D76+D88+D91</f>
        <v>41363.200000000004</v>
      </c>
      <c r="E75" s="23">
        <f t="shared" si="23"/>
        <v>-21895.699999999997</v>
      </c>
      <c r="F75" s="11">
        <f t="shared" si="0"/>
        <v>65.387162913044648</v>
      </c>
    </row>
    <row r="76" spans="1:6" s="4" customFormat="1" ht="27.6" x14ac:dyDescent="0.25">
      <c r="A76" s="9" t="s">
        <v>66</v>
      </c>
      <c r="B76" s="13" t="s">
        <v>67</v>
      </c>
      <c r="C76" s="23">
        <f>C77+C82+C85</f>
        <v>63258.5</v>
      </c>
      <c r="D76" s="23">
        <f t="shared" ref="D76:E76" si="24">D77+D82+D85</f>
        <v>41273.1</v>
      </c>
      <c r="E76" s="23">
        <f t="shared" si="24"/>
        <v>-21985.399999999998</v>
      </c>
      <c r="F76" s="11">
        <f t="shared" si="0"/>
        <v>65.245144921235877</v>
      </c>
    </row>
    <row r="77" spans="1:6" s="4" customFormat="1" ht="27.6" x14ac:dyDescent="0.25">
      <c r="A77" s="9" t="s">
        <v>137</v>
      </c>
      <c r="B77" s="13" t="s">
        <v>138</v>
      </c>
      <c r="C77" s="23">
        <f>C78+C80</f>
        <v>52908.5</v>
      </c>
      <c r="D77" s="23">
        <f t="shared" ref="D77:E77" si="25">D78+D80</f>
        <v>30875</v>
      </c>
      <c r="E77" s="23">
        <f t="shared" si="25"/>
        <v>-22033.499999999996</v>
      </c>
      <c r="F77" s="11">
        <f t="shared" si="0"/>
        <v>58.355462732831207</v>
      </c>
    </row>
    <row r="78" spans="1:6" s="4" customFormat="1" ht="41.4" x14ac:dyDescent="0.25">
      <c r="A78" s="30" t="s">
        <v>139</v>
      </c>
      <c r="B78" s="8" t="s">
        <v>140</v>
      </c>
      <c r="C78" s="25">
        <f>C79</f>
        <v>10236.799999999999</v>
      </c>
      <c r="D78" s="25">
        <f t="shared" ref="D78:E78" si="26">D79</f>
        <v>0</v>
      </c>
      <c r="E78" s="25">
        <f t="shared" si="26"/>
        <v>-10236.799999999999</v>
      </c>
      <c r="F78" s="12">
        <f t="shared" si="0"/>
        <v>0</v>
      </c>
    </row>
    <row r="79" spans="1:6" s="4" customFormat="1" ht="151.80000000000001" customHeight="1" x14ac:dyDescent="0.25">
      <c r="A79" s="30" t="s">
        <v>141</v>
      </c>
      <c r="B79" s="8" t="s">
        <v>142</v>
      </c>
      <c r="C79" s="25">
        <v>10236.799999999999</v>
      </c>
      <c r="D79" s="25">
        <v>0</v>
      </c>
      <c r="E79" s="26">
        <f t="shared" ref="E79:E81" si="27">D79-C79</f>
        <v>-10236.799999999999</v>
      </c>
      <c r="F79" s="12">
        <f t="shared" si="0"/>
        <v>0</v>
      </c>
    </row>
    <row r="80" spans="1:6" s="4" customFormat="1" x14ac:dyDescent="0.25">
      <c r="A80" s="30" t="s">
        <v>164</v>
      </c>
      <c r="B80" s="31" t="s">
        <v>165</v>
      </c>
      <c r="C80" s="25">
        <f>C81</f>
        <v>42671.7</v>
      </c>
      <c r="D80" s="25">
        <f t="shared" ref="D80:E80" si="28">D81</f>
        <v>30875</v>
      </c>
      <c r="E80" s="25">
        <f t="shared" si="28"/>
        <v>-11796.699999999997</v>
      </c>
      <c r="F80" s="12">
        <f t="shared" si="0"/>
        <v>72.354745651098966</v>
      </c>
    </row>
    <row r="81" spans="1:6" s="4" customFormat="1" ht="82.8" x14ac:dyDescent="0.25">
      <c r="A81" s="30" t="s">
        <v>166</v>
      </c>
      <c r="B81" s="32" t="s">
        <v>167</v>
      </c>
      <c r="C81" s="25">
        <v>42671.7</v>
      </c>
      <c r="D81" s="25">
        <v>30875</v>
      </c>
      <c r="E81" s="26">
        <f t="shared" si="27"/>
        <v>-11796.699999999997</v>
      </c>
      <c r="F81" s="12">
        <f t="shared" si="0"/>
        <v>72.354745651098966</v>
      </c>
    </row>
    <row r="82" spans="1:6" s="5" customFormat="1" ht="27.6" x14ac:dyDescent="0.25">
      <c r="A82" s="9" t="s">
        <v>68</v>
      </c>
      <c r="B82" s="13" t="s">
        <v>69</v>
      </c>
      <c r="C82" s="23">
        <f>C83</f>
        <v>2623.1</v>
      </c>
      <c r="D82" s="23">
        <f t="shared" ref="D82:E82" si="29">D83</f>
        <v>2671.2</v>
      </c>
      <c r="E82" s="23">
        <f t="shared" si="29"/>
        <v>48.099999999999909</v>
      </c>
      <c r="F82" s="11">
        <f t="shared" si="0"/>
        <v>101.83370820784567</v>
      </c>
    </row>
    <row r="83" spans="1:6" ht="41.4" x14ac:dyDescent="0.25">
      <c r="A83" s="30" t="s">
        <v>70</v>
      </c>
      <c r="B83" s="8" t="s">
        <v>71</v>
      </c>
      <c r="C83" s="25">
        <f t="shared" ref="C83:E83" si="30">C84</f>
        <v>2623.1</v>
      </c>
      <c r="D83" s="25">
        <f t="shared" si="30"/>
        <v>2671.2</v>
      </c>
      <c r="E83" s="25">
        <f t="shared" si="30"/>
        <v>48.099999999999909</v>
      </c>
      <c r="F83" s="12">
        <f t="shared" si="0"/>
        <v>101.83370820784567</v>
      </c>
    </row>
    <row r="84" spans="1:6" ht="69" x14ac:dyDescent="0.25">
      <c r="A84" s="30" t="s">
        <v>72</v>
      </c>
      <c r="B84" s="17" t="s">
        <v>41</v>
      </c>
      <c r="C84" s="28">
        <v>2623.1</v>
      </c>
      <c r="D84" s="28">
        <v>2671.2</v>
      </c>
      <c r="E84" s="26">
        <f t="shared" ref="E84:E86" si="31">D84-C84</f>
        <v>48.099999999999909</v>
      </c>
      <c r="F84" s="12">
        <f t="shared" si="0"/>
        <v>101.83370820784567</v>
      </c>
    </row>
    <row r="85" spans="1:6" s="4" customFormat="1" x14ac:dyDescent="0.25">
      <c r="A85" s="9" t="s">
        <v>73</v>
      </c>
      <c r="B85" s="18" t="s">
        <v>74</v>
      </c>
      <c r="C85" s="23">
        <f>C86+C87</f>
        <v>7726.9</v>
      </c>
      <c r="D85" s="23">
        <f t="shared" ref="D85:E85" si="32">D86+D87</f>
        <v>7726.9</v>
      </c>
      <c r="E85" s="23">
        <f t="shared" si="32"/>
        <v>0</v>
      </c>
      <c r="F85" s="11">
        <f t="shared" si="0"/>
        <v>100</v>
      </c>
    </row>
    <row r="86" spans="1:6" s="6" customFormat="1" ht="69" x14ac:dyDescent="0.25">
      <c r="A86" s="30" t="s">
        <v>75</v>
      </c>
      <c r="B86" s="19" t="s">
        <v>42</v>
      </c>
      <c r="C86" s="28">
        <v>7526.9</v>
      </c>
      <c r="D86" s="28">
        <v>7526.9</v>
      </c>
      <c r="E86" s="26">
        <f t="shared" si="31"/>
        <v>0</v>
      </c>
      <c r="F86" s="12">
        <f t="shared" si="0"/>
        <v>100</v>
      </c>
    </row>
    <row r="87" spans="1:6" s="6" customFormat="1" ht="27.6" x14ac:dyDescent="0.25">
      <c r="A87" s="30" t="s">
        <v>168</v>
      </c>
      <c r="B87" s="19" t="s">
        <v>169</v>
      </c>
      <c r="C87" s="28">
        <v>200</v>
      </c>
      <c r="D87" s="28">
        <v>200</v>
      </c>
      <c r="E87" s="26">
        <f t="shared" ref="E87" si="33">D87-C87</f>
        <v>0</v>
      </c>
      <c r="F87" s="12">
        <f t="shared" ref="F87" si="34">IF(C87=0,0,D87/C87*100)</f>
        <v>100</v>
      </c>
    </row>
    <row r="88" spans="1:6" s="21" customFormat="1" ht="55.2" customHeight="1" x14ac:dyDescent="0.25">
      <c r="A88" s="9" t="s">
        <v>143</v>
      </c>
      <c r="B88" s="18" t="s">
        <v>144</v>
      </c>
      <c r="C88" s="24">
        <f>C89</f>
        <v>0.4</v>
      </c>
      <c r="D88" s="24">
        <f t="shared" ref="D88:E89" si="35">D89</f>
        <v>90.3</v>
      </c>
      <c r="E88" s="24">
        <f t="shared" si="35"/>
        <v>89.899999999999991</v>
      </c>
      <c r="F88" s="11">
        <f t="shared" si="0"/>
        <v>22574.999999999996</v>
      </c>
    </row>
    <row r="89" spans="1:6" s="21" customFormat="1" ht="96.6" x14ac:dyDescent="0.25">
      <c r="A89" s="20" t="s">
        <v>145</v>
      </c>
      <c r="B89" s="18" t="s">
        <v>146</v>
      </c>
      <c r="C89" s="24">
        <f>C90</f>
        <v>0.4</v>
      </c>
      <c r="D89" s="24">
        <f t="shared" si="35"/>
        <v>90.3</v>
      </c>
      <c r="E89" s="24">
        <f t="shared" si="35"/>
        <v>89.899999999999991</v>
      </c>
      <c r="F89" s="11">
        <f t="shared" ref="F89:F93" si="36">IF(C89=0,0,D89/C89*100)</f>
        <v>22574.999999999996</v>
      </c>
    </row>
    <row r="90" spans="1:6" s="22" customFormat="1" ht="55.2" x14ac:dyDescent="0.25">
      <c r="A90" s="30" t="s">
        <v>147</v>
      </c>
      <c r="B90" s="19" t="s">
        <v>148</v>
      </c>
      <c r="C90" s="26">
        <v>0.4</v>
      </c>
      <c r="D90" s="26">
        <v>90.3</v>
      </c>
      <c r="E90" s="26">
        <f t="shared" ref="E90" si="37">D90-C90</f>
        <v>89.899999999999991</v>
      </c>
      <c r="F90" s="12">
        <f t="shared" si="36"/>
        <v>22574.999999999996</v>
      </c>
    </row>
    <row r="91" spans="1:6" s="21" customFormat="1" ht="41.4" x14ac:dyDescent="0.25">
      <c r="A91" s="9" t="s">
        <v>170</v>
      </c>
      <c r="B91" s="33" t="s">
        <v>171</v>
      </c>
      <c r="C91" s="24">
        <f>C92</f>
        <v>0</v>
      </c>
      <c r="D91" s="24">
        <f t="shared" ref="D91:E92" si="38">D92</f>
        <v>-0.2</v>
      </c>
      <c r="E91" s="24">
        <f t="shared" si="38"/>
        <v>-0.2</v>
      </c>
      <c r="F91" s="11">
        <f t="shared" si="36"/>
        <v>0</v>
      </c>
    </row>
    <row r="92" spans="1:6" s="5" customFormat="1" ht="55.2" x14ac:dyDescent="0.25">
      <c r="A92" s="9" t="s">
        <v>172</v>
      </c>
      <c r="B92" s="33" t="s">
        <v>173</v>
      </c>
      <c r="C92" s="35">
        <f>C93</f>
        <v>0</v>
      </c>
      <c r="D92" s="35">
        <f t="shared" si="38"/>
        <v>-0.2</v>
      </c>
      <c r="E92" s="35">
        <f t="shared" si="38"/>
        <v>-0.2</v>
      </c>
      <c r="F92" s="11">
        <f t="shared" si="36"/>
        <v>0</v>
      </c>
    </row>
    <row r="93" spans="1:6" ht="55.2" x14ac:dyDescent="0.25">
      <c r="A93" s="30" t="s">
        <v>174</v>
      </c>
      <c r="B93" s="34" t="s">
        <v>175</v>
      </c>
      <c r="C93" s="28">
        <v>0</v>
      </c>
      <c r="D93" s="28">
        <v>-0.2</v>
      </c>
      <c r="E93" s="26">
        <f t="shared" ref="E93" si="39">D93-C93</f>
        <v>-0.2</v>
      </c>
      <c r="F93" s="12">
        <f t="shared" si="36"/>
        <v>0</v>
      </c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6" spans="1:1" x14ac:dyDescent="0.25">
      <c r="A126" s="2"/>
    </row>
    <row r="127" spans="1:1" x14ac:dyDescent="0.25">
      <c r="A127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8" spans="1:1" x14ac:dyDescent="0.25">
      <c r="A158" s="2"/>
    </row>
    <row r="159" spans="1:1" x14ac:dyDescent="0.25">
      <c r="A159" s="2"/>
    </row>
  </sheetData>
  <mergeCells count="7">
    <mergeCell ref="A1:B1"/>
    <mergeCell ref="A2:F2"/>
    <mergeCell ref="A4:A5"/>
    <mergeCell ref="B4:B5"/>
    <mergeCell ref="C4:C5"/>
    <mergeCell ref="D4:D5"/>
    <mergeCell ref="E4:F4"/>
  </mergeCells>
  <pageMargins left="0.70866141732283472" right="0.31496062992125984" top="0.74803149606299213" bottom="0.35433070866141736" header="0.31496062992125984" footer="0.31496062992125984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2023-10-04T12:47:12Z</dcterms:modified>
</cp:coreProperties>
</file>