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528" windowWidth="14808" windowHeight="7596"/>
  </bookViews>
  <sheets>
    <sheet name="Лист1" sheetId="5" r:id="rId1"/>
  </sheets>
  <definedNames>
    <definedName name="_xlnm.Print_Titles" localSheetId="0">Лист1!$4:$4</definedName>
    <definedName name="_xlnm.Print_Area" localSheetId="0">Лист1!$A$1:$E$100</definedName>
  </definedNames>
  <calcPr calcId="162913"/>
</workbook>
</file>

<file path=xl/calcChain.xml><?xml version="1.0" encoding="utf-8"?>
<calcChain xmlns="http://schemas.openxmlformats.org/spreadsheetml/2006/main">
  <c r="D83" i="5" l="1"/>
  <c r="E83" i="5"/>
  <c r="C83" i="5"/>
  <c r="E98" i="5"/>
  <c r="D99" i="5"/>
  <c r="D98" i="5" s="1"/>
  <c r="E99" i="5"/>
  <c r="C98" i="5"/>
  <c r="C99" i="5"/>
  <c r="E100" i="5"/>
  <c r="E94" i="5"/>
  <c r="D92" i="5"/>
  <c r="E92" i="5"/>
  <c r="C92" i="5"/>
  <c r="E65" i="5"/>
  <c r="E87" i="5" l="1"/>
  <c r="E86" i="5" s="1"/>
  <c r="E85" i="5" s="1"/>
  <c r="D86" i="5"/>
  <c r="D85" i="5" s="1"/>
  <c r="C85" i="5"/>
  <c r="C86" i="5"/>
  <c r="E75" i="5" l="1"/>
  <c r="E71" i="5"/>
  <c r="E67" i="5"/>
  <c r="E97" i="5" l="1"/>
  <c r="E96" i="5"/>
  <c r="E95" i="5" s="1"/>
  <c r="D96" i="5"/>
  <c r="D95" i="5" s="1"/>
  <c r="C96" i="5"/>
  <c r="C95" i="5" s="1"/>
  <c r="E93" i="5"/>
  <c r="E91" i="5"/>
  <c r="E90" i="5"/>
  <c r="E89" i="5" s="1"/>
  <c r="E88" i="5" s="1"/>
  <c r="D89" i="5"/>
  <c r="D88" i="5" s="1"/>
  <c r="C89" i="5"/>
  <c r="C88" i="5" s="1"/>
  <c r="C84" i="5" s="1"/>
  <c r="E82" i="5"/>
  <c r="E81" i="5"/>
  <c r="E80" i="5"/>
  <c r="E79" i="5"/>
  <c r="E78" i="5"/>
  <c r="E77" i="5"/>
  <c r="E76" i="5"/>
  <c r="E74" i="5"/>
  <c r="E73" i="5"/>
  <c r="E72" i="5"/>
  <c r="E70" i="5"/>
  <c r="E69" i="5"/>
  <c r="E68" i="5"/>
  <c r="E66" i="5"/>
  <c r="E64" i="5"/>
  <c r="E63" i="5"/>
  <c r="E62" i="5"/>
  <c r="E61" i="5"/>
  <c r="E60" i="5"/>
  <c r="E59" i="5"/>
  <c r="E58" i="5"/>
  <c r="E57" i="5"/>
  <c r="E56" i="5"/>
  <c r="E55" i="5"/>
  <c r="E54" i="5"/>
  <c r="D53" i="5"/>
  <c r="C53" i="5"/>
  <c r="E52" i="5"/>
  <c r="E51" i="5"/>
  <c r="E50" i="5"/>
  <c r="E49" i="5"/>
  <c r="D48" i="5"/>
  <c r="C48" i="5"/>
  <c r="E47" i="5"/>
  <c r="E46" i="5"/>
  <c r="E45" i="5"/>
  <c r="E44" i="5"/>
  <c r="E43" i="5"/>
  <c r="D42" i="5"/>
  <c r="D41" i="5" s="1"/>
  <c r="C42" i="5"/>
  <c r="C41" i="5" s="1"/>
  <c r="E40" i="5"/>
  <c r="E39" i="5"/>
  <c r="E38" i="5"/>
  <c r="E37" i="5"/>
  <c r="E36" i="5"/>
  <c r="D35" i="5"/>
  <c r="C35" i="5"/>
  <c r="C34" i="5" s="1"/>
  <c r="D34" i="5"/>
  <c r="E33" i="5"/>
  <c r="E32" i="5"/>
  <c r="E31" i="5"/>
  <c r="E30" i="5"/>
  <c r="E29" i="5"/>
  <c r="E28" i="5"/>
  <c r="E27" i="5"/>
  <c r="E26" i="5"/>
  <c r="D25" i="5"/>
  <c r="C25" i="5"/>
  <c r="E24" i="5"/>
  <c r="E23" i="5" s="1"/>
  <c r="D23" i="5"/>
  <c r="C23" i="5"/>
  <c r="E22" i="5"/>
  <c r="E21" i="5"/>
  <c r="E20" i="5"/>
  <c r="D19" i="5"/>
  <c r="C19" i="5"/>
  <c r="E18" i="5"/>
  <c r="E17" i="5"/>
  <c r="E16" i="5"/>
  <c r="E15" i="5"/>
  <c r="D14" i="5"/>
  <c r="C14" i="5"/>
  <c r="E13" i="5"/>
  <c r="E12" i="5"/>
  <c r="E11" i="5"/>
  <c r="E10" i="5"/>
  <c r="E9" i="5"/>
  <c r="E8" i="5"/>
  <c r="D7" i="5"/>
  <c r="C7" i="5"/>
  <c r="D84" i="5" l="1"/>
  <c r="D6" i="5"/>
  <c r="E84" i="5"/>
  <c r="E48" i="5"/>
  <c r="E53" i="5"/>
  <c r="E42" i="5"/>
  <c r="E41" i="5" s="1"/>
  <c r="E35" i="5"/>
  <c r="E34" i="5" s="1"/>
  <c r="E25" i="5"/>
  <c r="E19" i="5"/>
  <c r="C6" i="5"/>
  <c r="E14" i="5"/>
  <c r="E7" i="5"/>
  <c r="D5" i="5" l="1"/>
  <c r="C5" i="5"/>
  <c r="E6" i="5"/>
  <c r="E5" i="5" s="1"/>
</calcChain>
</file>

<file path=xl/sharedStrings.xml><?xml version="1.0" encoding="utf-8"?>
<sst xmlns="http://schemas.openxmlformats.org/spreadsheetml/2006/main" count="199" uniqueCount="186">
  <si>
    <t>Код бюджетной классификации Российской Федерации</t>
  </si>
  <si>
    <t>ВСЕГО ДОХОДОВ</t>
  </si>
  <si>
    <t>182 1 01 02010 01 0000 110</t>
  </si>
  <si>
    <t>182 1 01 02020 01 0000 110</t>
  </si>
  <si>
    <t>182 1 01 02030 01 0000 110</t>
  </si>
  <si>
    <t>182 1 05 02010 02 0000 110</t>
  </si>
  <si>
    <t>182 1 05 03010 01 0000 110</t>
  </si>
  <si>
    <t>182 1 05 04020 02 0000 110</t>
  </si>
  <si>
    <t>182 1 06 06033 05 0000 110</t>
  </si>
  <si>
    <t>182 1 08 03010 01 0000 110</t>
  </si>
  <si>
    <t>005 1 11 05013 05 0000 120</t>
  </si>
  <si>
    <t>005 1 11 05013 13 0000 120</t>
  </si>
  <si>
    <t>042 1 11 05025 05 0000 120</t>
  </si>
  <si>
    <t>048 1 12 01010 01 0000 120</t>
  </si>
  <si>
    <t>048 1 12 01030 01 0000 120</t>
  </si>
  <si>
    <t>048 1 12 01070 01 0000 120</t>
  </si>
  <si>
    <t>005 1 14 06013 05 0000 430</t>
  </si>
  <si>
    <t>042 1 11 09045 05 0000 120</t>
  </si>
  <si>
    <t>048 1 12 01041 01 0000 120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</si>
  <si>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</si>
  <si>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</si>
  <si>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</si>
  <si>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Единый налог на вмененный доход для отдельных видов деятельности</t>
  </si>
  <si>
    <t>Единый сельскохозяйственный налог</t>
  </si>
  <si>
    <t>Налог, взимаемый в связи с применением патентной системы налогообложения, зачисляемый в бюджеты муниципальных районов</t>
  </si>
  <si>
    <t>Земельный налог с организаций, обладающих земельным участком, расположенным в границах межселенных территорий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</si>
  <si>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</si>
  <si>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</si>
  <si>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</si>
  <si>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</si>
  <si>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</si>
  <si>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Доходы от сдачи в аренду имущества, составляющего казну муниципальных районов (за исключением земельных участков)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</si>
  <si>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</si>
  <si>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Плата за выбросы загрязняющих веществ в атмосферный воздух стационарными объектами</t>
  </si>
  <si>
    <t>Плата за сбросы загрязняющих веществ в водные объекты</t>
  </si>
  <si>
    <t>Плата за размещение отходов производства</t>
  </si>
  <si>
    <t>Плата за выбросы загрязняющих веществ, образующихся при сжигании на факельных установках и (или) рассеивании попутного нефтяного газа</t>
  </si>
  <si>
    <t>Доходы, поступающие в порядке возмещения расходов, понесенных в связи с эксплуатацией имущества муниципальных районов</t>
  </si>
  <si>
    <t>Прочие доходы от компенсации затрат бюджетов муниципальных районов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</si>
  <si>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</si>
  <si>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Cубвенции местным бюджетам на осуществление отдельных государственных полномочий Ненецкого автономного округа в сфере деятельности по профилактике безнадзорности и правонарушений несовершеннолетних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</si>
  <si>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</si>
  <si>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000 8 50 00000 00 0000 000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</si>
  <si>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</si>
  <si>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</si>
  <si>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</si>
  <si>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</si>
  <si>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000 1 05 00000 00 0000 000</t>
  </si>
  <si>
    <t>Налоги на совокупный доход</t>
  </si>
  <si>
    <t>000 1 06 00000 00 0000 000</t>
  </si>
  <si>
    <t>Налоги на имущество</t>
  </si>
  <si>
    <t>000 1 08 00000 00 0000 000</t>
  </si>
  <si>
    <t>Государственная пошлина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</si>
  <si>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</si>
  <si>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</si>
  <si>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</si>
  <si>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</si>
  <si>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</si>
  <si>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</si>
  <si>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048 1 12 01042 01 0000 120</t>
  </si>
  <si>
    <t>Плата за размещение твердых коммунальных отходов</t>
  </si>
  <si>
    <t>000 1 13 00000 00 0000 000</t>
  </si>
  <si>
    <t>Доходы от оказания платных услуг и компенсации затрат государства</t>
  </si>
  <si>
    <t>000 1 13 02000 00 0000 130</t>
  </si>
  <si>
    <t>Доходы от компенсации затрат государства</t>
  </si>
  <si>
    <t>034 113 02065 05 0000 130</t>
  </si>
  <si>
    <t>034 113 02995 05 0000 130</t>
  </si>
  <si>
    <t>000 1 14 00000 00 0000 000</t>
  </si>
  <si>
    <t>Доходы от продажи материальных и нематериальных активов</t>
  </si>
  <si>
    <t>000 1 16 00000 00 0000 000</t>
  </si>
  <si>
    <t>Штрафы, санкции, возмещение ущерба</t>
  </si>
  <si>
    <t>000 2 00 00000 00 0000 000</t>
  </si>
  <si>
    <t xml:space="preserve">Безвозмездные поступления </t>
  </si>
  <si>
    <t>000 2 02 00000 00 0000 000</t>
  </si>
  <si>
    <t>Безвозмездные поступления от других бюджетов бюджетной системы Российской Федерации</t>
  </si>
  <si>
    <t>000 2 02 30000 00 0000 150</t>
  </si>
  <si>
    <t>Субвенции бюджетам бюджетной системы Российской Федерации</t>
  </si>
  <si>
    <t>000 2 02 30024 05 0000 150</t>
  </si>
  <si>
    <t>Субвенции бюджетам муниципальных районов на выполнение передаваемых полномочий субъектов Российской Федерации</t>
  </si>
  <si>
    <t>034 2 02 30024 05 0000 150</t>
  </si>
  <si>
    <t>000 2 02 40000 00 0000 150</t>
  </si>
  <si>
    <t>Иные межбюджетные трансферты</t>
  </si>
  <si>
    <t>046 2 02 40014 05 0000 150</t>
  </si>
  <si>
    <t>000 2 18 00000 00 0000 000</t>
  </si>
  <si>
    <t>000 2 18 00000 05 0000 150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</si>
  <si>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</si>
  <si>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</si>
  <si>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Наименование сатьи дохода</t>
  </si>
  <si>
    <t>034 2 18 60010 05 0000 150</t>
  </si>
  <si>
    <t>182 1 06 01030 05 0000 110</t>
  </si>
  <si>
    <t>Налог на имущество физических лиц, взимаемый по ставкам, применяемым к объектам налогообложения, расположенным в границах межселенных территорий</t>
  </si>
  <si>
    <t>019 113 02995 05 0000 130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</si>
  <si>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</si>
  <si>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</si>
  <si>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034 1 16 07010 05 0000 140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</si>
  <si>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</si>
  <si>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034 1 16 07090 05 0000 140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</si>
  <si>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</si>
  <si>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</si>
  <si>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188 1 16 10123 01 0000 140</t>
  </si>
  <si>
    <t>182 1 05 01011 01 0000 110</t>
  </si>
  <si>
    <t>Налог, взимаемый с налогоплательщиков, выбравших в качестве объекта налогообложения доходы</t>
  </si>
  <si>
    <t>005 1 14 06013 13 0000 430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</si>
  <si>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</si>
  <si>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010 1 16 01053 01 0000 140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</si>
  <si>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</si>
  <si>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010 1 16 01063 01 0000 140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</si>
  <si>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</si>
  <si>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</si>
  <si>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010 1 16 01203 01 0000 140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</si>
  <si>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</si>
  <si>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</si>
  <si>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048 1 16 10123 01 0000 140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</si>
  <si>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</si>
  <si>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тыс. рублей</t>
  </si>
  <si>
    <t>Отклонение                                                 ("+" рост,                                                                 "-" снижение к аналогичному периоду прошлого года)</t>
  </si>
  <si>
    <t>182 1 01 02080 01 0000 110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</si>
  <si>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</si>
  <si>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182 1 06 06043 05 0000 110</t>
  </si>
  <si>
    <t>Земельный налог с физических лиц, обладающих земельным участком, расположенным в границах межселенных территорий</t>
  </si>
  <si>
    <t>009 1 16 01083 01 0000 140</t>
  </si>
  <si>
    <t>009 1 16 01093 01 0000 140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</si>
  <si>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</si>
  <si>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009 1 16 01133 01 0000 140</t>
  </si>
  <si>
    <t>009 1 16 01143 01 0000 140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</si>
  <si>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</si>
  <si>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046 1 16 01157 01 0000 140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</si>
  <si>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связанные с нецелевым использованием бюджетных средств, невозвратом либо несвоевременным возвратом бюджетного кредита, неперечислением либо несвоевременным перечислением платы за пользование бюджетным кредитом, нарушением условий предоставления бюджетного кредита, нарушением порядка и (или) условий предоставления (расходования) межбюджетных трансфертов, нарушением условий предоставления бюджетных инвестиций, субсидий юридическим лицам, индивидуальным предпринимателям и физическим лицам, подлежащие зачислению в бюджет муниципального образования</t>
  </si>
  <si>
    <t>009 1 16 01173 01 0000 140</t>
  </si>
  <si>
    <t>009 1 16 01193 01 0000 140</t>
  </si>
  <si>
    <t>009 1 16 01203 01 0000 140</t>
  </si>
  <si>
    <t>034 2 02 35120 05 0000 150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</si>
  <si>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</si>
  <si>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182 1 01 02130 01 0000 110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</si>
  <si>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</si>
  <si>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182 1 01 02140 01 0000 110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</si>
  <si>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</si>
  <si>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042 1 11 09080 05 0000 120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</si>
  <si>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</t>
  </si>
  <si>
    <t>042 113 02995 05 0000 130</t>
  </si>
  <si>
    <t>042 1 14 06025 05 0000 430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</si>
  <si>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</si>
  <si>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009 1 16 01063 01 0000 140</t>
  </si>
  <si>
    <t>009 1 16 01073 01 0000 140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</si>
  <si>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</si>
  <si>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010 1 16 01073 01 0000 140</t>
  </si>
  <si>
    <t>009 1 16 01103 01 0000 140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</si>
  <si>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</si>
  <si>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019 1 16 11050 01 0000 140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</si>
  <si>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</si>
  <si>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034 1 16 11050 01 0000 140</t>
  </si>
  <si>
    <t>048 1 16 11050 01 0000 140</t>
  </si>
  <si>
    <t>040 113 02995 05 0000 130</t>
  </si>
  <si>
    <t>042 1 14 02053 05 0000 410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</si>
  <si>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</si>
  <si>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009 1 16 01053 01 0000 140</t>
  </si>
  <si>
    <t>040 1 16 01154 01 0000 140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</si>
  <si>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</si>
  <si>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034 1 16 10061 05 0000 140</t>
  </si>
  <si>
    <t>Платежи в целях возмещения убытков, причиненных уклонением от заключения с муниципальным органом муниципального района (муниципальным казенным учреждением) муниципального контракта, а также иные денежные средства, подлежащие зачислению в бюджет муниципального района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</si>
  <si>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>034 1 11 05035 05 0000 120</t>
  </si>
  <si>
    <t>042 1 11 05075 05 0000 120</t>
  </si>
  <si>
    <t>034 1 11 07015 05 0000 120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</si>
  <si>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</si>
  <si>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Аналитические данные о поступлении доходов в районный бюджет по видам доходов за девять месяцев 2023 года в сравнении с соответствующим периодом прошлого года</t>
  </si>
  <si>
    <t>Фактически поступило за девять месяцев 2022 года</t>
  </si>
  <si>
    <t>Фактически поступило за девять месяцев 2023 года</t>
  </si>
  <si>
    <t>046 1 16 01154 01 0000 140</t>
  </si>
  <si>
    <t>010 1 16 01193 01 0000 140</t>
  </si>
  <si>
    <t>042 1 16 07010 05 0000 140</t>
  </si>
  <si>
    <t>000 2 02 20000 00 0000 150</t>
  </si>
  <si>
    <t>Субсидии бюджетам бюджетной системы Российской Федерации (межбюджетные субсидии)</t>
  </si>
  <si>
    <t>000 2 02 29999 05 0000 150</t>
  </si>
  <si>
    <t>Прочие субсидии бюджетам муниципальных районов</t>
  </si>
  <si>
    <t>034 2 02 29999 05 0000 150</t>
  </si>
  <si>
    <t>Субсидии местным бюджетам на софинансирование расходных обязательств по участию в организации деятельности по сбору (в том числе раздельному сбору), транспортированию, обработке, утилизации, обезвреживанию, захоронению твёрдых коммунальных отходов</t>
  </si>
  <si>
    <t>009 1 16 01153 01 0000 140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</si>
  <si>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</si>
  <si>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034 2 02 49999 05 0000 150</t>
  </si>
  <si>
    <t>Прочие межбюджетные трансферты, передаваемые бюджетам муниципальных районов</t>
  </si>
  <si>
    <t>000 2 19 00000 00 0000 000</t>
  </si>
  <si>
    <t>Возврат остатков субсидий, субвенций и иных межбюджетных трансфертов, имеющих целевое назначение, прошлых лет</t>
  </si>
  <si>
    <t>000 2 19 00000 05 0000 150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</si>
  <si>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</si>
  <si>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034 2 19 60010 05 0000 150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</si>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</sst>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_р_._-;\-* #,##0.00_р_._-;_-* &quot;-&quot;??_р_._-;_-@_-"/>
    <numFmt numFmtId="165" formatCode="_-* #,##0.0_р_._-;\-* #,##0.0_р_._-;_-* &quot;-&quot;?_р_._-;_-@_-"/>
    <numFmt numFmtId="166" formatCode="_-* #,##0.0_р_._-;\-* #,##0.0_р_._-;_-* &quot;-&quot;??_р_._-;_-@_-"/>
    <numFmt numFmtId="167" formatCode="#,##0.0"/>
    <numFmt numFmtId="168" formatCode="_-* #,##0.0\ _₽_-;\-* #,##0.0\ _₽_-;_-* &quot;-&quot;?\ _₽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4" fillId="0" borderId="0"/>
    <xf numFmtId="0" fontId="5" fillId="0" borderId="0"/>
  </cellStyleXfs>
  <cellXfs count="37">
    <xf numFmtId="0" fontId="0" fillId="0" borderId="0" xfId="0"/>
    <xf numFmtId="166" fontId="2" fillId="0" borderId="1" xfId="1" applyNumberFormat="1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7" fillId="2" borderId="0" xfId="0" applyFont="1" applyFill="1"/>
    <xf numFmtId="0" fontId="6" fillId="0" borderId="0" xfId="0" applyFont="1" applyFill="1"/>
    <xf numFmtId="0" fontId="6" fillId="2" borderId="0" xfId="0" applyFont="1" applyFill="1"/>
    <xf numFmtId="0" fontId="7" fillId="0" borderId="0" xfId="0" applyFont="1" applyFill="1"/>
    <xf numFmtId="0" fontId="6" fillId="0" borderId="0" xfId="0" applyFont="1" applyFill="1" applyBorder="1" applyAlignment="1">
      <alignment wrapText="1"/>
    </xf>
    <xf numFmtId="0" fontId="3" fillId="0" borderId="1" xfId="0" applyFont="1" applyFill="1" applyBorder="1" applyAlignment="1">
      <alignment horizontal="center"/>
    </xf>
    <xf numFmtId="0" fontId="3" fillId="0" borderId="1" xfId="0" applyFont="1" applyFill="1" applyBorder="1" applyAlignment="1"/>
    <xf numFmtId="165" fontId="3" fillId="0" borderId="1" xfId="1" applyNumberFormat="1" applyFont="1" applyFill="1" applyBorder="1" applyAlignment="1"/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wrapText="1"/>
    </xf>
    <xf numFmtId="165" fontId="2" fillId="0" borderId="1" xfId="1" applyNumberFormat="1" applyFont="1" applyFill="1" applyBorder="1" applyAlignment="1"/>
    <xf numFmtId="0" fontId="3" fillId="0" borderId="1" xfId="0" applyFont="1" applyFill="1" applyBorder="1" applyAlignment="1">
      <alignment wrapText="1"/>
    </xf>
    <xf numFmtId="165" fontId="2" fillId="0" borderId="1" xfId="0" applyNumberFormat="1" applyFont="1" applyFill="1" applyBorder="1"/>
    <xf numFmtId="165" fontId="3" fillId="0" borderId="1" xfId="0" applyNumberFormat="1" applyFont="1" applyFill="1" applyBorder="1"/>
    <xf numFmtId="0" fontId="3" fillId="0" borderId="1" xfId="2" applyFont="1" applyFill="1" applyBorder="1" applyAlignment="1">
      <alignment horizontal="center"/>
    </xf>
    <xf numFmtId="0" fontId="2" fillId="0" borderId="1" xfId="2" applyFont="1" applyFill="1" applyBorder="1" applyAlignment="1">
      <alignment horizontal="center"/>
    </xf>
    <xf numFmtId="165" fontId="3" fillId="0" borderId="1" xfId="0" applyNumberFormat="1" applyFont="1" applyFill="1" applyBorder="1" applyAlignment="1"/>
    <xf numFmtId="167" fontId="2" fillId="0" borderId="2" xfId="0" applyNumberFormat="1" applyFont="1" applyFill="1" applyBorder="1" applyAlignment="1" applyProtection="1">
      <alignment wrapText="1"/>
      <protection locked="0"/>
    </xf>
    <xf numFmtId="0" fontId="3" fillId="0" borderId="1" xfId="3" applyFont="1" applyFill="1" applyBorder="1" applyAlignment="1">
      <alignment wrapText="1"/>
    </xf>
    <xf numFmtId="0" fontId="2" fillId="0" borderId="1" xfId="3" applyFont="1" applyFill="1" applyBorder="1" applyAlignment="1">
      <alignment wrapText="1"/>
    </xf>
    <xf numFmtId="0" fontId="3" fillId="0" borderId="1" xfId="0" applyFont="1" applyFill="1" applyBorder="1" applyAlignment="1">
      <alignment horizontal="center" wrapText="1"/>
    </xf>
    <xf numFmtId="0" fontId="7" fillId="0" borderId="0" xfId="0" applyFont="1" applyFill="1" applyAlignment="1">
      <alignment horizontal="center"/>
    </xf>
    <xf numFmtId="0" fontId="8" fillId="0" borderId="0" xfId="0" applyFont="1" applyAlignment="1">
      <alignment horizontal="right"/>
    </xf>
    <xf numFmtId="168" fontId="2" fillId="0" borderId="1" xfId="1" applyNumberFormat="1" applyFont="1" applyFill="1" applyBorder="1" applyAlignment="1">
      <alignment horizontal="right"/>
    </xf>
    <xf numFmtId="167" fontId="2" fillId="0" borderId="2" xfId="0" applyNumberFormat="1" applyFont="1" applyFill="1" applyBorder="1" applyAlignment="1" applyProtection="1">
      <alignment horizontal="left" wrapText="1"/>
      <protection locked="0"/>
    </xf>
    <xf numFmtId="168" fontId="2" fillId="0" borderId="1" xfId="0" applyNumberFormat="1" applyFont="1" applyFill="1" applyBorder="1" applyAlignment="1"/>
    <xf numFmtId="0" fontId="6" fillId="0" borderId="0" xfId="0" applyFont="1" applyFill="1" applyBorder="1" applyAlignment="1">
      <alignment horizontal="center" wrapText="1"/>
    </xf>
    <xf numFmtId="168" fontId="2" fillId="0" borderId="1" xfId="0" applyNumberFormat="1" applyFont="1" applyFill="1" applyBorder="1"/>
    <xf numFmtId="0" fontId="3" fillId="0" borderId="1" xfId="0" applyFont="1" applyFill="1" applyBorder="1" applyAlignment="1" applyProtection="1">
      <alignment horizontal="left" wrapText="1"/>
    </xf>
    <xf numFmtId="0" fontId="2" fillId="0" borderId="1" xfId="0" applyFont="1" applyFill="1" applyBorder="1" applyAlignment="1" applyProtection="1">
      <alignment horizontal="left" wrapText="1"/>
    </xf>
    <xf numFmtId="168" fontId="3" fillId="0" borderId="1" xfId="0" applyNumberFormat="1" applyFont="1" applyFill="1" applyBorder="1" applyAlignment="1"/>
    <xf numFmtId="0" fontId="6" fillId="0" borderId="0" xfId="0" applyFont="1" applyFill="1" applyBorder="1" applyAlignment="1">
      <alignment horizontal="center" wrapText="1"/>
    </xf>
    <xf numFmtId="0" fontId="3" fillId="2" borderId="0" xfId="0" applyFont="1" applyFill="1" applyBorder="1" applyAlignment="1">
      <alignment horizontal="center" wrapText="1"/>
    </xf>
  </cellXfs>
  <cellStyles count="4">
    <cellStyle name="Обычный" xfId="0" builtinId="0"/>
    <cellStyle name="Обычный_Лист1" xfId="2"/>
    <cellStyle name="Обычный_Лист3" xfId="3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H168"/>
  <sheetViews>
    <sheetView tabSelected="1" zoomScaleNormal="100" workbookViewId="0">
      <pane ySplit="4" topLeftCell="A5" activePane="bottomLeft" state="frozen"/>
      <selection pane="bottomLeft" activeCell="B97" sqref="B97"/>
    </sheetView>
  </sheetViews>
  <sheetFormatPr defaultColWidth="9.109375" defaultRowHeight="13.8" x14ac:dyDescent="0.25"/>
  <cols>
    <col min="1" max="1" width="27.5546875" style="25" customWidth="1"/>
    <col min="2" max="2" width="48.6640625" style="7" customWidth="1"/>
    <col min="3" max="4" width="15.88671875" style="7" customWidth="1"/>
    <col min="5" max="5" width="15.88671875" style="4" customWidth="1"/>
    <col min="6" max="97" width="9.109375" style="4" customWidth="1"/>
    <col min="98" max="16384" width="9.109375" style="4"/>
  </cols>
  <sheetData>
    <row r="1" spans="1:5" x14ac:dyDescent="0.25">
      <c r="A1" s="35"/>
      <c r="B1" s="35"/>
      <c r="D1" s="8"/>
    </row>
    <row r="2" spans="1:5" ht="30" customHeight="1" x14ac:dyDescent="0.25">
      <c r="A2" s="36" t="s">
        <v>164</v>
      </c>
      <c r="B2" s="36"/>
      <c r="C2" s="36"/>
      <c r="D2" s="36"/>
      <c r="E2" s="36"/>
    </row>
    <row r="3" spans="1:5" x14ac:dyDescent="0.25">
      <c r="A3" s="30"/>
      <c r="B3" s="30"/>
      <c r="D3" s="30"/>
      <c r="E3" s="26" t="s">
        <v>114</v>
      </c>
    </row>
    <row r="4" spans="1:5" ht="85.8" customHeight="1" x14ac:dyDescent="0.25">
      <c r="A4" s="3" t="s">
        <v>0</v>
      </c>
      <c r="B4" s="3" t="s">
        <v>87</v>
      </c>
      <c r="C4" s="2" t="s">
        <v>165</v>
      </c>
      <c r="D4" s="2" t="s">
        <v>166</v>
      </c>
      <c r="E4" s="1" t="s">
        <v>115</v>
      </c>
    </row>
    <row r="5" spans="1:5" s="5" customFormat="1" x14ac:dyDescent="0.25">
      <c r="A5" s="9" t="s">
        <v>42</v>
      </c>
      <c r="B5" s="15" t="s">
        <v>1</v>
      </c>
      <c r="C5" s="17">
        <f>C6+C83</f>
        <v>1017958.1</v>
      </c>
      <c r="D5" s="17">
        <f>D6+D83</f>
        <v>1272272.5</v>
      </c>
      <c r="E5" s="17">
        <f>E6+E83</f>
        <v>254314.4</v>
      </c>
    </row>
    <row r="6" spans="1:5" s="5" customFormat="1" x14ac:dyDescent="0.25">
      <c r="A6" s="9" t="s">
        <v>43</v>
      </c>
      <c r="B6" s="9" t="s">
        <v>44</v>
      </c>
      <c r="C6" s="11">
        <f>C7+C14+C19+C23+C25+C34+C41+C48+C53</f>
        <v>1007094.7999999999</v>
      </c>
      <c r="D6" s="11">
        <f>D7+D14+D19+D23+D25+D34+D41+D48+D53</f>
        <v>1230909.3</v>
      </c>
      <c r="E6" s="11">
        <f>E7+E14+E19+E23+E25+E34+E41+E48+E53</f>
        <v>223814.5</v>
      </c>
    </row>
    <row r="7" spans="1:5" s="6" customFormat="1" x14ac:dyDescent="0.25">
      <c r="A7" s="9" t="s">
        <v>45</v>
      </c>
      <c r="B7" s="10" t="s">
        <v>46</v>
      </c>
      <c r="C7" s="11">
        <f>SUM(C8:C13)</f>
        <v>542356.80000000005</v>
      </c>
      <c r="D7" s="11">
        <f>SUM(D8:D13)</f>
        <v>642189.19999999995</v>
      </c>
      <c r="E7" s="11">
        <f>SUM(E8:E13)</f>
        <v>99832.39999999998</v>
      </c>
    </row>
    <row r="8" spans="1:5" ht="82.8" x14ac:dyDescent="0.25">
      <c r="A8" s="12" t="s">
        <v>2</v>
      </c>
      <c r="B8" s="13" t="s">
        <v>19</v>
      </c>
      <c r="C8" s="27">
        <v>537022.30000000005</v>
      </c>
      <c r="D8" s="31">
        <v>633445.4</v>
      </c>
      <c r="E8" s="16">
        <f>D8-C8</f>
        <v>96423.099999999977</v>
      </c>
    </row>
    <row r="9" spans="1:5" ht="124.2" x14ac:dyDescent="0.25">
      <c r="A9" s="12" t="s">
        <v>3</v>
      </c>
      <c r="B9" s="13" t="s">
        <v>20</v>
      </c>
      <c r="C9" s="27">
        <v>48.5</v>
      </c>
      <c r="D9" s="31">
        <v>-211</v>
      </c>
      <c r="E9" s="16">
        <f t="shared" ref="E9:E33" si="0">D9-C9</f>
        <v>-259.5</v>
      </c>
    </row>
    <row r="10" spans="1:5" ht="55.2" x14ac:dyDescent="0.25">
      <c r="A10" s="12" t="s">
        <v>4</v>
      </c>
      <c r="B10" s="13" t="s">
        <v>21</v>
      </c>
      <c r="C10" s="27">
        <v>1004.9</v>
      </c>
      <c r="D10" s="31">
        <v>1564.7</v>
      </c>
      <c r="E10" s="16">
        <f t="shared" si="0"/>
        <v>559.80000000000007</v>
      </c>
    </row>
    <row r="11" spans="1:5" ht="96.6" x14ac:dyDescent="0.25">
      <c r="A11" s="12" t="s">
        <v>116</v>
      </c>
      <c r="B11" s="13" t="s">
        <v>117</v>
      </c>
      <c r="C11" s="27">
        <v>4281.1000000000004</v>
      </c>
      <c r="D11" s="31">
        <v>3972.7</v>
      </c>
      <c r="E11" s="16">
        <f t="shared" si="0"/>
        <v>-308.40000000000055</v>
      </c>
    </row>
    <row r="12" spans="1:5" ht="55.2" x14ac:dyDescent="0.25">
      <c r="A12" s="12" t="s">
        <v>133</v>
      </c>
      <c r="B12" s="13" t="s">
        <v>134</v>
      </c>
      <c r="C12" s="27">
        <v>0</v>
      </c>
      <c r="D12" s="31">
        <v>1511.5</v>
      </c>
      <c r="E12" s="16">
        <f t="shared" si="0"/>
        <v>1511.5</v>
      </c>
    </row>
    <row r="13" spans="1:5" ht="55.2" x14ac:dyDescent="0.25">
      <c r="A13" s="12" t="s">
        <v>135</v>
      </c>
      <c r="B13" s="13" t="s">
        <v>136</v>
      </c>
      <c r="C13" s="27">
        <v>0</v>
      </c>
      <c r="D13" s="31">
        <v>1905.9</v>
      </c>
      <c r="E13" s="16">
        <f t="shared" si="0"/>
        <v>1905.9</v>
      </c>
    </row>
    <row r="14" spans="1:5" s="6" customFormat="1" x14ac:dyDescent="0.25">
      <c r="A14" s="9" t="s">
        <v>47</v>
      </c>
      <c r="B14" s="15" t="s">
        <v>48</v>
      </c>
      <c r="C14" s="11">
        <f>SUM(C15:C18)</f>
        <v>18600.5</v>
      </c>
      <c r="D14" s="11">
        <f>SUM(D15:D18)</f>
        <v>24084.899999999998</v>
      </c>
      <c r="E14" s="11">
        <f>SUM(E15:E18)</f>
        <v>5484.4</v>
      </c>
    </row>
    <row r="15" spans="1:5" s="6" customFormat="1" ht="27.6" customHeight="1" x14ac:dyDescent="0.25">
      <c r="A15" s="12" t="s">
        <v>100</v>
      </c>
      <c r="B15" s="13" t="s">
        <v>101</v>
      </c>
      <c r="C15" s="14">
        <v>13</v>
      </c>
      <c r="D15" s="31">
        <v>244.9</v>
      </c>
      <c r="E15" s="16">
        <f t="shared" si="0"/>
        <v>231.9</v>
      </c>
    </row>
    <row r="16" spans="1:5" ht="27.6" x14ac:dyDescent="0.25">
      <c r="A16" s="12" t="s">
        <v>5</v>
      </c>
      <c r="B16" s="13" t="s">
        <v>22</v>
      </c>
      <c r="C16" s="16">
        <v>-97.8</v>
      </c>
      <c r="D16" s="31">
        <v>-355.8</v>
      </c>
      <c r="E16" s="16">
        <f t="shared" si="0"/>
        <v>-258</v>
      </c>
    </row>
    <row r="17" spans="1:112" x14ac:dyDescent="0.25">
      <c r="A17" s="12" t="s">
        <v>6</v>
      </c>
      <c r="B17" s="13" t="s">
        <v>23</v>
      </c>
      <c r="C17" s="16">
        <v>17879.3</v>
      </c>
      <c r="D17" s="31">
        <v>23941.3</v>
      </c>
      <c r="E17" s="16">
        <f t="shared" si="0"/>
        <v>6062</v>
      </c>
    </row>
    <row r="18" spans="1:112" ht="41.4" x14ac:dyDescent="0.25">
      <c r="A18" s="12" t="s">
        <v>7</v>
      </c>
      <c r="B18" s="13" t="s">
        <v>24</v>
      </c>
      <c r="C18" s="16">
        <v>806</v>
      </c>
      <c r="D18" s="31">
        <v>254.5</v>
      </c>
      <c r="E18" s="16">
        <f t="shared" si="0"/>
        <v>-551.5</v>
      </c>
    </row>
    <row r="19" spans="1:112" s="6" customFormat="1" x14ac:dyDescent="0.25">
      <c r="A19" s="9" t="s">
        <v>49</v>
      </c>
      <c r="B19" s="15" t="s">
        <v>50</v>
      </c>
      <c r="C19" s="17">
        <f t="shared" ref="C19:E19" si="1">SUM(C20:C22)</f>
        <v>566.20000000000005</v>
      </c>
      <c r="D19" s="17">
        <f t="shared" si="1"/>
        <v>941.3</v>
      </c>
      <c r="E19" s="17">
        <f t="shared" si="1"/>
        <v>375.09999999999997</v>
      </c>
    </row>
    <row r="20" spans="1:112" s="6" customFormat="1" ht="41.4" x14ac:dyDescent="0.25">
      <c r="A20" s="12" t="s">
        <v>89</v>
      </c>
      <c r="B20" s="13" t="s">
        <v>90</v>
      </c>
      <c r="C20" s="16">
        <v>19.100000000000001</v>
      </c>
      <c r="D20" s="29">
        <v>0.3</v>
      </c>
      <c r="E20" s="16">
        <f t="shared" ref="E20:E22" si="2">D20-C20</f>
        <v>-18.8</v>
      </c>
    </row>
    <row r="21" spans="1:112" ht="41.4" customHeight="1" x14ac:dyDescent="0.25">
      <c r="A21" s="12" t="s">
        <v>8</v>
      </c>
      <c r="B21" s="13" t="s">
        <v>25</v>
      </c>
      <c r="C21" s="16">
        <v>545.70000000000005</v>
      </c>
      <c r="D21" s="29">
        <v>938.7</v>
      </c>
      <c r="E21" s="16">
        <f t="shared" si="2"/>
        <v>393</v>
      </c>
    </row>
    <row r="22" spans="1:112" ht="41.4" x14ac:dyDescent="0.25">
      <c r="A22" s="12" t="s">
        <v>118</v>
      </c>
      <c r="B22" s="13" t="s">
        <v>119</v>
      </c>
      <c r="C22" s="16">
        <v>1.4</v>
      </c>
      <c r="D22" s="16">
        <v>2.2999999999999998</v>
      </c>
      <c r="E22" s="16">
        <f t="shared" si="2"/>
        <v>0.89999999999999991</v>
      </c>
    </row>
    <row r="23" spans="1:112" s="6" customFormat="1" ht="13.8" customHeight="1" x14ac:dyDescent="0.25">
      <c r="A23" s="9" t="s">
        <v>51</v>
      </c>
      <c r="B23" s="15" t="s">
        <v>52</v>
      </c>
      <c r="C23" s="11">
        <f t="shared" ref="C23:E23" si="3">C24</f>
        <v>65.8</v>
      </c>
      <c r="D23" s="11">
        <f t="shared" si="3"/>
        <v>122.3</v>
      </c>
      <c r="E23" s="11">
        <f t="shared" si="3"/>
        <v>56.5</v>
      </c>
    </row>
    <row r="24" spans="1:112" ht="55.2" customHeight="1" x14ac:dyDescent="0.25">
      <c r="A24" s="12" t="s">
        <v>9</v>
      </c>
      <c r="B24" s="13" t="s">
        <v>26</v>
      </c>
      <c r="C24" s="16">
        <v>65.8</v>
      </c>
      <c r="D24" s="16">
        <v>122.3</v>
      </c>
      <c r="E24" s="16">
        <f t="shared" si="0"/>
        <v>56.5</v>
      </c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6"/>
      <c r="AZ24" s="6"/>
      <c r="BA24" s="6"/>
      <c r="BB24" s="6"/>
      <c r="BC24" s="6"/>
      <c r="BD24" s="6"/>
      <c r="BE24" s="6"/>
      <c r="BF24" s="6"/>
      <c r="BG24" s="6"/>
      <c r="BH24" s="6"/>
      <c r="BI24" s="6"/>
      <c r="BJ24" s="6"/>
      <c r="BK24" s="6"/>
      <c r="BL24" s="6"/>
      <c r="BM24" s="6"/>
      <c r="BN24" s="6"/>
      <c r="BO24" s="6"/>
      <c r="BP24" s="6"/>
      <c r="BQ24" s="6"/>
      <c r="BR24" s="6"/>
      <c r="BS24" s="6"/>
      <c r="BT24" s="6"/>
      <c r="BU24" s="6"/>
      <c r="BV24" s="6"/>
      <c r="BW24" s="6"/>
      <c r="BX24" s="6"/>
      <c r="BY24" s="6"/>
      <c r="BZ24" s="6"/>
      <c r="CA24" s="6"/>
      <c r="CB24" s="6"/>
      <c r="CC24" s="6"/>
      <c r="CD24" s="6"/>
      <c r="CE24" s="6"/>
      <c r="CF24" s="6"/>
      <c r="CG24" s="6"/>
      <c r="CH24" s="6"/>
      <c r="CI24" s="6"/>
      <c r="CJ24" s="6"/>
      <c r="CK24" s="6"/>
      <c r="CL24" s="6"/>
      <c r="CM24" s="6"/>
      <c r="CN24" s="6"/>
      <c r="CO24" s="6"/>
      <c r="CP24" s="6"/>
      <c r="CQ24" s="6"/>
      <c r="CR24" s="6"/>
      <c r="CS24" s="6"/>
      <c r="CT24" s="6"/>
      <c r="CU24" s="6"/>
      <c r="CV24" s="6"/>
      <c r="CW24" s="6"/>
      <c r="CX24" s="6"/>
      <c r="CY24" s="6"/>
      <c r="CZ24" s="6"/>
      <c r="DA24" s="6"/>
      <c r="DB24" s="6"/>
      <c r="DC24" s="6"/>
      <c r="DD24" s="6"/>
      <c r="DE24" s="6"/>
      <c r="DF24" s="6"/>
      <c r="DG24" s="6"/>
      <c r="DH24" s="6"/>
    </row>
    <row r="25" spans="1:112" s="6" customFormat="1" ht="41.4" customHeight="1" x14ac:dyDescent="0.25">
      <c r="A25" s="9" t="s">
        <v>53</v>
      </c>
      <c r="B25" s="15" t="s">
        <v>54</v>
      </c>
      <c r="C25" s="11">
        <f>SUM(C26:C33)</f>
        <v>401853.89999999997</v>
      </c>
      <c r="D25" s="11">
        <f>SUM(D26:D33)</f>
        <v>509927.00000000006</v>
      </c>
      <c r="E25" s="11">
        <f>SUM(E26:E33)</f>
        <v>108073.10000000003</v>
      </c>
    </row>
    <row r="26" spans="1:112" ht="96.6" customHeight="1" x14ac:dyDescent="0.25">
      <c r="A26" s="12" t="s">
        <v>10</v>
      </c>
      <c r="B26" s="13" t="s">
        <v>27</v>
      </c>
      <c r="C26" s="16">
        <v>392134.3</v>
      </c>
      <c r="D26" s="31">
        <v>499890.2</v>
      </c>
      <c r="E26" s="16">
        <f t="shared" si="0"/>
        <v>107755.90000000002</v>
      </c>
    </row>
    <row r="27" spans="1:112" ht="82.8" customHeight="1" x14ac:dyDescent="0.25">
      <c r="A27" s="12" t="s">
        <v>11</v>
      </c>
      <c r="B27" s="13" t="s">
        <v>28</v>
      </c>
      <c r="C27" s="16">
        <v>2892.2</v>
      </c>
      <c r="D27" s="31">
        <v>2740.2</v>
      </c>
      <c r="E27" s="16">
        <f t="shared" si="0"/>
        <v>-152</v>
      </c>
    </row>
    <row r="28" spans="1:112" ht="82.8" customHeight="1" x14ac:dyDescent="0.25">
      <c r="A28" s="12" t="s">
        <v>12</v>
      </c>
      <c r="B28" s="13" t="s">
        <v>29</v>
      </c>
      <c r="C28" s="16">
        <v>6127.6</v>
      </c>
      <c r="D28" s="31">
        <v>2932.4</v>
      </c>
      <c r="E28" s="16">
        <f t="shared" si="0"/>
        <v>-3195.2000000000003</v>
      </c>
    </row>
    <row r="29" spans="1:112" ht="69" customHeight="1" x14ac:dyDescent="0.25">
      <c r="A29" s="12" t="s">
        <v>160</v>
      </c>
      <c r="B29" s="13" t="s">
        <v>30</v>
      </c>
      <c r="C29" s="16">
        <v>93.8</v>
      </c>
      <c r="D29" s="31">
        <v>103.4</v>
      </c>
      <c r="E29" s="16">
        <f t="shared" si="0"/>
        <v>9.6000000000000085</v>
      </c>
    </row>
    <row r="30" spans="1:112" ht="41.4" customHeight="1" x14ac:dyDescent="0.25">
      <c r="A30" s="12" t="s">
        <v>161</v>
      </c>
      <c r="B30" s="13" t="s">
        <v>31</v>
      </c>
      <c r="C30" s="16">
        <v>261.8</v>
      </c>
      <c r="D30" s="31">
        <v>3141.8</v>
      </c>
      <c r="E30" s="16">
        <f t="shared" si="0"/>
        <v>2880</v>
      </c>
    </row>
    <row r="31" spans="1:112" ht="55.2" x14ac:dyDescent="0.25">
      <c r="A31" s="12" t="s">
        <v>162</v>
      </c>
      <c r="B31" s="13" t="s">
        <v>163</v>
      </c>
      <c r="C31" s="16">
        <v>0</v>
      </c>
      <c r="D31" s="31">
        <v>814.7</v>
      </c>
      <c r="E31" s="16">
        <f t="shared" si="0"/>
        <v>814.7</v>
      </c>
    </row>
    <row r="32" spans="1:112" ht="82.8" customHeight="1" x14ac:dyDescent="0.25">
      <c r="A32" s="12" t="s">
        <v>17</v>
      </c>
      <c r="B32" s="13" t="s">
        <v>32</v>
      </c>
      <c r="C32" s="16">
        <v>233.4</v>
      </c>
      <c r="D32" s="31">
        <v>88.2</v>
      </c>
      <c r="E32" s="16">
        <f t="shared" si="0"/>
        <v>-145.19999999999999</v>
      </c>
    </row>
    <row r="33" spans="1:5" ht="110.4" x14ac:dyDescent="0.25">
      <c r="A33" s="12" t="s">
        <v>137</v>
      </c>
      <c r="B33" s="13" t="s">
        <v>138</v>
      </c>
      <c r="C33" s="16">
        <v>110.8</v>
      </c>
      <c r="D33" s="31">
        <v>216.1</v>
      </c>
      <c r="E33" s="16">
        <f t="shared" si="0"/>
        <v>105.3</v>
      </c>
    </row>
    <row r="34" spans="1:5" s="6" customFormat="1" x14ac:dyDescent="0.25">
      <c r="A34" s="9" t="s">
        <v>55</v>
      </c>
      <c r="B34" s="15" t="s">
        <v>56</v>
      </c>
      <c r="C34" s="11">
        <f t="shared" ref="C34:E34" si="4">C35</f>
        <v>32564.1</v>
      </c>
      <c r="D34" s="11">
        <f t="shared" si="4"/>
        <v>40323.699999999997</v>
      </c>
      <c r="E34" s="11">
        <f t="shared" si="4"/>
        <v>7759.5999999999985</v>
      </c>
    </row>
    <row r="35" spans="1:5" ht="27.6" customHeight="1" x14ac:dyDescent="0.25">
      <c r="A35" s="12" t="s">
        <v>57</v>
      </c>
      <c r="B35" s="13" t="s">
        <v>58</v>
      </c>
      <c r="C35" s="16">
        <f>SUM(C36:C40)</f>
        <v>32564.1</v>
      </c>
      <c r="D35" s="16">
        <f>SUM(D36:D40)</f>
        <v>40323.699999999997</v>
      </c>
      <c r="E35" s="16">
        <f>SUM(E36:E40)</f>
        <v>7759.5999999999985</v>
      </c>
    </row>
    <row r="36" spans="1:5" ht="27.6" x14ac:dyDescent="0.25">
      <c r="A36" s="12" t="s">
        <v>13</v>
      </c>
      <c r="B36" s="13" t="s">
        <v>33</v>
      </c>
      <c r="C36" s="16">
        <v>4155.7</v>
      </c>
      <c r="D36" s="31">
        <v>11862.7</v>
      </c>
      <c r="E36" s="16">
        <f t="shared" ref="E36:E40" si="5">D36-C36</f>
        <v>7707.0000000000009</v>
      </c>
    </row>
    <row r="37" spans="1:5" ht="27.6" x14ac:dyDescent="0.25">
      <c r="A37" s="12" t="s">
        <v>14</v>
      </c>
      <c r="B37" s="13" t="s">
        <v>34</v>
      </c>
      <c r="C37" s="16">
        <v>2</v>
      </c>
      <c r="D37" s="31">
        <v>-26.2</v>
      </c>
      <c r="E37" s="16">
        <f t="shared" si="5"/>
        <v>-28.2</v>
      </c>
    </row>
    <row r="38" spans="1:5" x14ac:dyDescent="0.25">
      <c r="A38" s="12" t="s">
        <v>18</v>
      </c>
      <c r="B38" s="13" t="s">
        <v>35</v>
      </c>
      <c r="C38" s="16">
        <v>9739.6</v>
      </c>
      <c r="D38" s="31">
        <v>217.1</v>
      </c>
      <c r="E38" s="16">
        <f t="shared" si="5"/>
        <v>-9522.5</v>
      </c>
    </row>
    <row r="39" spans="1:5" x14ac:dyDescent="0.25">
      <c r="A39" s="12" t="s">
        <v>59</v>
      </c>
      <c r="B39" s="13" t="s">
        <v>60</v>
      </c>
      <c r="C39" s="16">
        <v>2.4</v>
      </c>
      <c r="D39" s="31">
        <v>1.8</v>
      </c>
      <c r="E39" s="16">
        <f t="shared" si="5"/>
        <v>-0.59999999999999987</v>
      </c>
    </row>
    <row r="40" spans="1:5" ht="41.4" customHeight="1" x14ac:dyDescent="0.25">
      <c r="A40" s="12" t="s">
        <v>15</v>
      </c>
      <c r="B40" s="13" t="s">
        <v>36</v>
      </c>
      <c r="C40" s="16">
        <v>18664.400000000001</v>
      </c>
      <c r="D40" s="31">
        <v>28268.3</v>
      </c>
      <c r="E40" s="16">
        <f t="shared" si="5"/>
        <v>9603.8999999999978</v>
      </c>
    </row>
    <row r="41" spans="1:5" s="6" customFormat="1" ht="27.6" x14ac:dyDescent="0.25">
      <c r="A41" s="18" t="s">
        <v>61</v>
      </c>
      <c r="B41" s="15" t="s">
        <v>62</v>
      </c>
      <c r="C41" s="11">
        <f t="shared" ref="C41:E41" si="6">C42</f>
        <v>4764.3999999999996</v>
      </c>
      <c r="D41" s="11">
        <f t="shared" si="6"/>
        <v>3448.8</v>
      </c>
      <c r="E41" s="11">
        <f t="shared" si="6"/>
        <v>-1315.6000000000001</v>
      </c>
    </row>
    <row r="42" spans="1:5" s="6" customFormat="1" x14ac:dyDescent="0.25">
      <c r="A42" s="18" t="s">
        <v>63</v>
      </c>
      <c r="B42" s="15" t="s">
        <v>64</v>
      </c>
      <c r="C42" s="20">
        <f>SUM(C43:C47)</f>
        <v>4764.3999999999996</v>
      </c>
      <c r="D42" s="20">
        <f>SUM(D43:D47)</f>
        <v>3448.8</v>
      </c>
      <c r="E42" s="20">
        <f>SUM(E43:E47)</f>
        <v>-1315.6000000000001</v>
      </c>
    </row>
    <row r="43" spans="1:5" ht="41.4" x14ac:dyDescent="0.25">
      <c r="A43" s="19" t="s">
        <v>65</v>
      </c>
      <c r="B43" s="13" t="s">
        <v>37</v>
      </c>
      <c r="C43" s="16">
        <v>2542</v>
      </c>
      <c r="D43" s="16">
        <v>2992.6</v>
      </c>
      <c r="E43" s="16">
        <f t="shared" ref="E43:E82" si="7">D43-C43</f>
        <v>450.59999999999991</v>
      </c>
    </row>
    <row r="44" spans="1:5" ht="27.6" x14ac:dyDescent="0.25">
      <c r="A44" s="19" t="s">
        <v>91</v>
      </c>
      <c r="B44" s="13" t="s">
        <v>38</v>
      </c>
      <c r="C44" s="16">
        <v>1917</v>
      </c>
      <c r="D44" s="16">
        <v>0</v>
      </c>
      <c r="E44" s="16">
        <f t="shared" si="7"/>
        <v>-1917</v>
      </c>
    </row>
    <row r="45" spans="1:5" ht="27.6" x14ac:dyDescent="0.25">
      <c r="A45" s="19" t="s">
        <v>66</v>
      </c>
      <c r="B45" s="13" t="s">
        <v>38</v>
      </c>
      <c r="C45" s="16">
        <v>297.5</v>
      </c>
      <c r="D45" s="16">
        <v>411.8</v>
      </c>
      <c r="E45" s="16">
        <f t="shared" si="7"/>
        <v>114.30000000000001</v>
      </c>
    </row>
    <row r="46" spans="1:5" ht="27.6" x14ac:dyDescent="0.25">
      <c r="A46" s="19" t="s">
        <v>152</v>
      </c>
      <c r="B46" s="13" t="s">
        <v>38</v>
      </c>
      <c r="C46" s="16">
        <v>7.9</v>
      </c>
      <c r="D46" s="16">
        <v>0</v>
      </c>
      <c r="E46" s="16">
        <f t="shared" si="7"/>
        <v>-7.9</v>
      </c>
    </row>
    <row r="47" spans="1:5" ht="27.6" x14ac:dyDescent="0.25">
      <c r="A47" s="19" t="s">
        <v>139</v>
      </c>
      <c r="B47" s="13" t="s">
        <v>38</v>
      </c>
      <c r="C47" s="16">
        <v>0</v>
      </c>
      <c r="D47" s="16">
        <v>44.4</v>
      </c>
      <c r="E47" s="16">
        <f t="shared" si="7"/>
        <v>44.4</v>
      </c>
    </row>
    <row r="48" spans="1:5" s="6" customFormat="1" ht="27.6" x14ac:dyDescent="0.25">
      <c r="A48" s="18" t="s">
        <v>67</v>
      </c>
      <c r="B48" s="15" t="s">
        <v>68</v>
      </c>
      <c r="C48" s="17">
        <f>SUM(C49:C52)</f>
        <v>1017.5</v>
      </c>
      <c r="D48" s="17">
        <f t="shared" ref="D48:E48" si="8">SUM(D49:D52)</f>
        <v>2637.7000000000003</v>
      </c>
      <c r="E48" s="17">
        <f t="shared" si="8"/>
        <v>1620.2</v>
      </c>
    </row>
    <row r="49" spans="1:5" ht="96.6" x14ac:dyDescent="0.25">
      <c r="A49" s="19" t="s">
        <v>153</v>
      </c>
      <c r="B49" s="13" t="s">
        <v>154</v>
      </c>
      <c r="C49" s="16">
        <v>266</v>
      </c>
      <c r="D49" s="16">
        <v>0</v>
      </c>
      <c r="E49" s="16">
        <f t="shared" si="7"/>
        <v>-266</v>
      </c>
    </row>
    <row r="50" spans="1:5" ht="69" x14ac:dyDescent="0.25">
      <c r="A50" s="19" t="s">
        <v>16</v>
      </c>
      <c r="B50" s="13" t="s">
        <v>39</v>
      </c>
      <c r="C50" s="16">
        <v>687.9</v>
      </c>
      <c r="D50" s="16">
        <v>389.3</v>
      </c>
      <c r="E50" s="16">
        <f t="shared" si="7"/>
        <v>-298.59999999999997</v>
      </c>
    </row>
    <row r="51" spans="1:5" ht="55.2" x14ac:dyDescent="0.25">
      <c r="A51" s="19" t="s">
        <v>102</v>
      </c>
      <c r="B51" s="13" t="s">
        <v>103</v>
      </c>
      <c r="C51" s="16">
        <v>50.9</v>
      </c>
      <c r="D51" s="16">
        <v>2210</v>
      </c>
      <c r="E51" s="16">
        <f t="shared" si="7"/>
        <v>2159.1</v>
      </c>
    </row>
    <row r="52" spans="1:5" ht="55.2" customHeight="1" x14ac:dyDescent="0.25">
      <c r="A52" s="19" t="s">
        <v>140</v>
      </c>
      <c r="B52" s="13" t="s">
        <v>141</v>
      </c>
      <c r="C52" s="16">
        <v>12.7</v>
      </c>
      <c r="D52" s="16">
        <v>38.4</v>
      </c>
      <c r="E52" s="16">
        <f t="shared" si="7"/>
        <v>25.7</v>
      </c>
    </row>
    <row r="53" spans="1:5" s="6" customFormat="1" x14ac:dyDescent="0.25">
      <c r="A53" s="9" t="s">
        <v>69</v>
      </c>
      <c r="B53" s="15" t="s">
        <v>70</v>
      </c>
      <c r="C53" s="17">
        <f>SUM(C54:C82)</f>
        <v>5305.6</v>
      </c>
      <c r="D53" s="17">
        <f t="shared" ref="D53:E53" si="9">SUM(D54:D82)</f>
        <v>7234.4</v>
      </c>
      <c r="E53" s="17">
        <f t="shared" si="9"/>
        <v>1928.8000000000006</v>
      </c>
    </row>
    <row r="54" spans="1:5" ht="82.8" customHeight="1" x14ac:dyDescent="0.25">
      <c r="A54" s="19" t="s">
        <v>155</v>
      </c>
      <c r="B54" s="13" t="s">
        <v>105</v>
      </c>
      <c r="C54" s="16">
        <v>1.8</v>
      </c>
      <c r="D54" s="16">
        <v>5.7</v>
      </c>
      <c r="E54" s="16">
        <f t="shared" ref="E54:E60" si="10">D54-C54</f>
        <v>3.9000000000000004</v>
      </c>
    </row>
    <row r="55" spans="1:5" ht="82.8" customHeight="1" x14ac:dyDescent="0.25">
      <c r="A55" s="19" t="s">
        <v>104</v>
      </c>
      <c r="B55" s="13" t="s">
        <v>105</v>
      </c>
      <c r="C55" s="16">
        <v>10.199999999999999</v>
      </c>
      <c r="D55" s="16">
        <v>9.5</v>
      </c>
      <c r="E55" s="16">
        <f t="shared" si="10"/>
        <v>-0.69999999999999929</v>
      </c>
    </row>
    <row r="56" spans="1:5" ht="110.4" customHeight="1" x14ac:dyDescent="0.25">
      <c r="A56" s="19" t="s">
        <v>142</v>
      </c>
      <c r="B56" s="13" t="s">
        <v>107</v>
      </c>
      <c r="C56" s="16">
        <v>15.7</v>
      </c>
      <c r="D56" s="16">
        <v>29</v>
      </c>
      <c r="E56" s="16">
        <f t="shared" si="10"/>
        <v>13.3</v>
      </c>
    </row>
    <row r="57" spans="1:5" ht="110.4" customHeight="1" x14ac:dyDescent="0.25">
      <c r="A57" s="19" t="s">
        <v>106</v>
      </c>
      <c r="B57" s="13" t="s">
        <v>107</v>
      </c>
      <c r="C57" s="16">
        <v>3.8</v>
      </c>
      <c r="D57" s="16">
        <v>5</v>
      </c>
      <c r="E57" s="16">
        <f t="shared" si="10"/>
        <v>1.2000000000000002</v>
      </c>
    </row>
    <row r="58" spans="1:5" ht="82.8" customHeight="1" x14ac:dyDescent="0.25">
      <c r="A58" s="19" t="s">
        <v>143</v>
      </c>
      <c r="B58" s="13" t="s">
        <v>144</v>
      </c>
      <c r="C58" s="16">
        <v>0</v>
      </c>
      <c r="D58" s="16">
        <v>1.2</v>
      </c>
      <c r="E58" s="16">
        <f t="shared" si="10"/>
        <v>1.2</v>
      </c>
    </row>
    <row r="59" spans="1:5" ht="82.8" customHeight="1" x14ac:dyDescent="0.25">
      <c r="A59" s="19" t="s">
        <v>145</v>
      </c>
      <c r="B59" s="13" t="s">
        <v>144</v>
      </c>
      <c r="C59" s="16">
        <v>0.5</v>
      </c>
      <c r="D59" s="16">
        <v>1.5</v>
      </c>
      <c r="E59" s="16">
        <f t="shared" si="10"/>
        <v>1</v>
      </c>
    </row>
    <row r="60" spans="1:5" ht="96.6" x14ac:dyDescent="0.25">
      <c r="A60" s="19" t="s">
        <v>120</v>
      </c>
      <c r="B60" s="13" t="s">
        <v>92</v>
      </c>
      <c r="C60" s="16">
        <v>63.3</v>
      </c>
      <c r="D60" s="16">
        <v>32.9</v>
      </c>
      <c r="E60" s="16">
        <f t="shared" si="10"/>
        <v>-30.4</v>
      </c>
    </row>
    <row r="61" spans="1:5" ht="96.6" x14ac:dyDescent="0.25">
      <c r="A61" s="19" t="s">
        <v>121</v>
      </c>
      <c r="B61" s="13" t="s">
        <v>122</v>
      </c>
      <c r="C61" s="16">
        <v>4.3</v>
      </c>
      <c r="D61" s="16">
        <v>0</v>
      </c>
      <c r="E61" s="16">
        <f t="shared" si="7"/>
        <v>-4.3</v>
      </c>
    </row>
    <row r="62" spans="1:5" ht="96.6" x14ac:dyDescent="0.25">
      <c r="A62" s="19" t="s">
        <v>146</v>
      </c>
      <c r="B62" s="13" t="s">
        <v>147</v>
      </c>
      <c r="C62" s="16">
        <v>0</v>
      </c>
      <c r="D62" s="16">
        <v>5.9</v>
      </c>
      <c r="E62" s="16">
        <f t="shared" si="7"/>
        <v>5.9</v>
      </c>
    </row>
    <row r="63" spans="1:5" ht="82.8" customHeight="1" x14ac:dyDescent="0.25">
      <c r="A63" s="19" t="s">
        <v>123</v>
      </c>
      <c r="B63" s="13" t="s">
        <v>108</v>
      </c>
      <c r="C63" s="16">
        <v>19.399999999999999</v>
      </c>
      <c r="D63" s="16">
        <v>10.5</v>
      </c>
      <c r="E63" s="16">
        <f t="shared" si="7"/>
        <v>-8.8999999999999986</v>
      </c>
    </row>
    <row r="64" spans="1:5" ht="110.4" x14ac:dyDescent="0.25">
      <c r="A64" s="19" t="s">
        <v>124</v>
      </c>
      <c r="B64" s="13" t="s">
        <v>125</v>
      </c>
      <c r="C64" s="16">
        <v>57.4</v>
      </c>
      <c r="D64" s="16">
        <v>18.5</v>
      </c>
      <c r="E64" s="16">
        <f t="shared" si="7"/>
        <v>-38.9</v>
      </c>
    </row>
    <row r="65" spans="1:5" ht="124.2" customHeight="1" x14ac:dyDescent="0.25">
      <c r="A65" s="19" t="s">
        <v>176</v>
      </c>
      <c r="B65" s="13" t="s">
        <v>177</v>
      </c>
      <c r="C65" s="16">
        <v>0</v>
      </c>
      <c r="D65" s="16">
        <v>0.6</v>
      </c>
      <c r="E65" s="16">
        <f t="shared" si="7"/>
        <v>0.6</v>
      </c>
    </row>
    <row r="66" spans="1:5" ht="124.2" x14ac:dyDescent="0.25">
      <c r="A66" s="19" t="s">
        <v>156</v>
      </c>
      <c r="B66" s="13" t="s">
        <v>157</v>
      </c>
      <c r="C66" s="16">
        <v>12</v>
      </c>
      <c r="D66" s="16">
        <v>0</v>
      </c>
      <c r="E66" s="16">
        <f t="shared" si="7"/>
        <v>-12</v>
      </c>
    </row>
    <row r="67" spans="1:5" ht="124.2" x14ac:dyDescent="0.25">
      <c r="A67" s="19" t="s">
        <v>167</v>
      </c>
      <c r="B67" s="13" t="s">
        <v>157</v>
      </c>
      <c r="C67" s="16">
        <v>0</v>
      </c>
      <c r="D67" s="16">
        <v>20</v>
      </c>
      <c r="E67" s="16">
        <f t="shared" si="7"/>
        <v>20</v>
      </c>
    </row>
    <row r="68" spans="1:5" ht="234.6" customHeight="1" x14ac:dyDescent="0.25">
      <c r="A68" s="19" t="s">
        <v>126</v>
      </c>
      <c r="B68" s="13" t="s">
        <v>127</v>
      </c>
      <c r="C68" s="16">
        <v>37</v>
      </c>
      <c r="D68" s="16">
        <v>0</v>
      </c>
      <c r="E68" s="16">
        <f t="shared" si="7"/>
        <v>-37</v>
      </c>
    </row>
    <row r="69" spans="1:5" ht="96.6" x14ac:dyDescent="0.25">
      <c r="A69" s="19" t="s">
        <v>128</v>
      </c>
      <c r="B69" s="13" t="s">
        <v>110</v>
      </c>
      <c r="C69" s="16">
        <v>4.8</v>
      </c>
      <c r="D69" s="16">
        <v>1.6</v>
      </c>
      <c r="E69" s="16">
        <f t="shared" si="7"/>
        <v>-3.1999999999999997</v>
      </c>
    </row>
    <row r="70" spans="1:5" ht="82.2" customHeight="1" x14ac:dyDescent="0.25">
      <c r="A70" s="19" t="s">
        <v>129</v>
      </c>
      <c r="B70" s="13" t="s">
        <v>111</v>
      </c>
      <c r="C70" s="16">
        <v>540.5</v>
      </c>
      <c r="D70" s="16">
        <v>502.7</v>
      </c>
      <c r="E70" s="16">
        <f t="shared" si="7"/>
        <v>-37.800000000000011</v>
      </c>
    </row>
    <row r="71" spans="1:5" ht="82.8" customHeight="1" x14ac:dyDescent="0.25">
      <c r="A71" s="19" t="s">
        <v>168</v>
      </c>
      <c r="B71" s="13" t="s">
        <v>111</v>
      </c>
      <c r="C71" s="16">
        <v>0.5</v>
      </c>
      <c r="D71" s="16">
        <v>0</v>
      </c>
      <c r="E71" s="16">
        <f t="shared" si="7"/>
        <v>-0.5</v>
      </c>
    </row>
    <row r="72" spans="1:5" ht="96.6" customHeight="1" x14ac:dyDescent="0.25">
      <c r="A72" s="19" t="s">
        <v>130</v>
      </c>
      <c r="B72" s="13" t="s">
        <v>93</v>
      </c>
      <c r="C72" s="16">
        <v>161.30000000000001</v>
      </c>
      <c r="D72" s="16">
        <v>78.599999999999994</v>
      </c>
      <c r="E72" s="16">
        <f t="shared" si="7"/>
        <v>-82.700000000000017</v>
      </c>
    </row>
    <row r="73" spans="1:5" ht="96.6" customHeight="1" x14ac:dyDescent="0.25">
      <c r="A73" s="19" t="s">
        <v>109</v>
      </c>
      <c r="B73" s="13" t="s">
        <v>93</v>
      </c>
      <c r="C73" s="16">
        <v>7.7</v>
      </c>
      <c r="D73" s="16">
        <v>10.9</v>
      </c>
      <c r="E73" s="16">
        <f t="shared" si="7"/>
        <v>3.2</v>
      </c>
    </row>
    <row r="74" spans="1:5" ht="82.8" x14ac:dyDescent="0.25">
      <c r="A74" s="19" t="s">
        <v>94</v>
      </c>
      <c r="B74" s="13" t="s">
        <v>95</v>
      </c>
      <c r="C74" s="16">
        <v>4031.9</v>
      </c>
      <c r="D74" s="16">
        <v>102.5</v>
      </c>
      <c r="E74" s="16">
        <f t="shared" si="7"/>
        <v>-3929.4</v>
      </c>
    </row>
    <row r="75" spans="1:5" ht="82.8" x14ac:dyDescent="0.25">
      <c r="A75" s="19" t="s">
        <v>169</v>
      </c>
      <c r="B75" s="13" t="s">
        <v>95</v>
      </c>
      <c r="C75" s="16">
        <v>4.9000000000000004</v>
      </c>
      <c r="D75" s="16">
        <v>0</v>
      </c>
      <c r="E75" s="16">
        <f t="shared" si="7"/>
        <v>-4.9000000000000004</v>
      </c>
    </row>
    <row r="76" spans="1:5" ht="82.8" x14ac:dyDescent="0.25">
      <c r="A76" s="19" t="s">
        <v>96</v>
      </c>
      <c r="B76" s="13" t="s">
        <v>97</v>
      </c>
      <c r="C76" s="16">
        <v>36.6</v>
      </c>
      <c r="D76" s="16">
        <v>41.8</v>
      </c>
      <c r="E76" s="16">
        <f t="shared" si="7"/>
        <v>5.1999999999999957</v>
      </c>
    </row>
    <row r="77" spans="1:5" ht="165.6" x14ac:dyDescent="0.25">
      <c r="A77" s="19" t="s">
        <v>158</v>
      </c>
      <c r="B77" s="13" t="s">
        <v>159</v>
      </c>
      <c r="C77" s="16">
        <v>250</v>
      </c>
      <c r="D77" s="16">
        <v>0</v>
      </c>
      <c r="E77" s="16">
        <f t="shared" si="7"/>
        <v>-250</v>
      </c>
    </row>
    <row r="78" spans="1:5" ht="69" x14ac:dyDescent="0.25">
      <c r="A78" s="19" t="s">
        <v>112</v>
      </c>
      <c r="B78" s="13" t="s">
        <v>98</v>
      </c>
      <c r="C78" s="16">
        <v>6.6</v>
      </c>
      <c r="D78" s="16">
        <v>10.199999999999999</v>
      </c>
      <c r="E78" s="16">
        <f t="shared" si="7"/>
        <v>3.5999999999999996</v>
      </c>
    </row>
    <row r="79" spans="1:5" ht="69" x14ac:dyDescent="0.25">
      <c r="A79" s="19" t="s">
        <v>99</v>
      </c>
      <c r="B79" s="13" t="s">
        <v>98</v>
      </c>
      <c r="C79" s="16">
        <v>2</v>
      </c>
      <c r="D79" s="16">
        <v>1.1000000000000001</v>
      </c>
      <c r="E79" s="16">
        <f t="shared" si="7"/>
        <v>-0.89999999999999991</v>
      </c>
    </row>
    <row r="80" spans="1:5" ht="110.4" x14ac:dyDescent="0.25">
      <c r="A80" s="19" t="s">
        <v>148</v>
      </c>
      <c r="B80" s="13" t="s">
        <v>149</v>
      </c>
      <c r="C80" s="16">
        <v>33.4</v>
      </c>
      <c r="D80" s="16">
        <v>846.3</v>
      </c>
      <c r="E80" s="16">
        <f t="shared" si="7"/>
        <v>812.9</v>
      </c>
    </row>
    <row r="81" spans="1:5" ht="110.4" x14ac:dyDescent="0.25">
      <c r="A81" s="19" t="s">
        <v>150</v>
      </c>
      <c r="B81" s="13" t="s">
        <v>149</v>
      </c>
      <c r="C81" s="16">
        <v>0</v>
      </c>
      <c r="D81" s="16">
        <v>2467.1999999999998</v>
      </c>
      <c r="E81" s="16">
        <f t="shared" si="7"/>
        <v>2467.1999999999998</v>
      </c>
    </row>
    <row r="82" spans="1:5" ht="110.4" x14ac:dyDescent="0.25">
      <c r="A82" s="19" t="s">
        <v>151</v>
      </c>
      <c r="B82" s="13" t="s">
        <v>149</v>
      </c>
      <c r="C82" s="16">
        <v>0</v>
      </c>
      <c r="D82" s="16">
        <v>3031.2</v>
      </c>
      <c r="E82" s="16">
        <f t="shared" si="7"/>
        <v>3031.2</v>
      </c>
    </row>
    <row r="83" spans="1:5" s="5" customFormat="1" x14ac:dyDescent="0.25">
      <c r="A83" s="9" t="s">
        <v>71</v>
      </c>
      <c r="B83" s="24" t="s">
        <v>72</v>
      </c>
      <c r="C83" s="11">
        <f>C84+C95+C98</f>
        <v>10863.3</v>
      </c>
      <c r="D83" s="11">
        <f t="shared" ref="D83:E83" si="11">D84+D95+D98</f>
        <v>41363.200000000004</v>
      </c>
      <c r="E83" s="11">
        <f t="shared" si="11"/>
        <v>30499.899999999998</v>
      </c>
    </row>
    <row r="84" spans="1:5" s="5" customFormat="1" ht="27.6" x14ac:dyDescent="0.25">
      <c r="A84" s="9" t="s">
        <v>73</v>
      </c>
      <c r="B84" s="15" t="s">
        <v>74</v>
      </c>
      <c r="C84" s="11">
        <f>C85+C88+C92</f>
        <v>10863.3</v>
      </c>
      <c r="D84" s="11">
        <f t="shared" ref="D84:E84" si="12">D85+D88+D92</f>
        <v>41273.1</v>
      </c>
      <c r="E84" s="11">
        <f t="shared" si="12"/>
        <v>30409.8</v>
      </c>
    </row>
    <row r="85" spans="1:5" s="5" customFormat="1" ht="27.6" x14ac:dyDescent="0.25">
      <c r="A85" s="9" t="s">
        <v>170</v>
      </c>
      <c r="B85" s="15" t="s">
        <v>171</v>
      </c>
      <c r="C85" s="11">
        <f>C86</f>
        <v>589</v>
      </c>
      <c r="D85" s="11">
        <f t="shared" ref="D85:E86" si="13">D86</f>
        <v>30875</v>
      </c>
      <c r="E85" s="11">
        <f t="shared" si="13"/>
        <v>30286</v>
      </c>
    </row>
    <row r="86" spans="1:5" s="5" customFormat="1" x14ac:dyDescent="0.25">
      <c r="A86" s="12" t="s">
        <v>172</v>
      </c>
      <c r="B86" s="13" t="s">
        <v>173</v>
      </c>
      <c r="C86" s="14">
        <f>C87</f>
        <v>589</v>
      </c>
      <c r="D86" s="14">
        <f t="shared" si="13"/>
        <v>30875</v>
      </c>
      <c r="E86" s="14">
        <f t="shared" si="13"/>
        <v>30286</v>
      </c>
    </row>
    <row r="87" spans="1:5" s="5" customFormat="1" ht="82.8" x14ac:dyDescent="0.25">
      <c r="A87" s="12" t="s">
        <v>174</v>
      </c>
      <c r="B87" s="13" t="s">
        <v>175</v>
      </c>
      <c r="C87" s="14">
        <v>589</v>
      </c>
      <c r="D87" s="14">
        <v>30875</v>
      </c>
      <c r="E87" s="16">
        <f t="shared" ref="E87" si="14">D87-C87</f>
        <v>30286</v>
      </c>
    </row>
    <row r="88" spans="1:5" s="6" customFormat="1" ht="27.6" x14ac:dyDescent="0.25">
      <c r="A88" s="9" t="s">
        <v>75</v>
      </c>
      <c r="B88" s="15" t="s">
        <v>76</v>
      </c>
      <c r="C88" s="11">
        <f t="shared" ref="C88:E88" si="15">C89+C91</f>
        <v>2747.4</v>
      </c>
      <c r="D88" s="11">
        <f t="shared" si="15"/>
        <v>2671.2</v>
      </c>
      <c r="E88" s="11">
        <f t="shared" si="15"/>
        <v>-76.200000000000273</v>
      </c>
    </row>
    <row r="89" spans="1:5" ht="41.4" x14ac:dyDescent="0.25">
      <c r="A89" s="12" t="s">
        <v>77</v>
      </c>
      <c r="B89" s="13" t="s">
        <v>78</v>
      </c>
      <c r="C89" s="14">
        <f t="shared" ref="C89:E89" si="16">C90</f>
        <v>2736.4</v>
      </c>
      <c r="D89" s="14">
        <f t="shared" si="16"/>
        <v>2671.2</v>
      </c>
      <c r="E89" s="14">
        <f t="shared" si="16"/>
        <v>-65.200000000000273</v>
      </c>
    </row>
    <row r="90" spans="1:5" ht="69" x14ac:dyDescent="0.25">
      <c r="A90" s="12" t="s">
        <v>79</v>
      </c>
      <c r="B90" s="21" t="s">
        <v>40</v>
      </c>
      <c r="C90" s="16">
        <v>2736.4</v>
      </c>
      <c r="D90" s="16">
        <v>2671.2</v>
      </c>
      <c r="E90" s="16">
        <f t="shared" ref="E90:E94" si="17">D90-C90</f>
        <v>-65.200000000000273</v>
      </c>
    </row>
    <row r="91" spans="1:5" ht="69" x14ac:dyDescent="0.25">
      <c r="A91" s="12" t="s">
        <v>131</v>
      </c>
      <c r="B91" s="28" t="s">
        <v>132</v>
      </c>
      <c r="C91" s="16">
        <v>11</v>
      </c>
      <c r="D91" s="16">
        <v>0</v>
      </c>
      <c r="E91" s="16">
        <f t="shared" si="17"/>
        <v>-11</v>
      </c>
    </row>
    <row r="92" spans="1:5" s="5" customFormat="1" x14ac:dyDescent="0.25">
      <c r="A92" s="9" t="s">
        <v>80</v>
      </c>
      <c r="B92" s="22" t="s">
        <v>81</v>
      </c>
      <c r="C92" s="11">
        <f>C93+C94</f>
        <v>7526.9</v>
      </c>
      <c r="D92" s="11">
        <f t="shared" ref="D92:E92" si="18">D93+D94</f>
        <v>7726.9</v>
      </c>
      <c r="E92" s="11">
        <f t="shared" si="18"/>
        <v>200</v>
      </c>
    </row>
    <row r="93" spans="1:5" s="7" customFormat="1" ht="69" x14ac:dyDescent="0.25">
      <c r="A93" s="12" t="s">
        <v>82</v>
      </c>
      <c r="B93" s="23" t="s">
        <v>41</v>
      </c>
      <c r="C93" s="16">
        <v>7526.9</v>
      </c>
      <c r="D93" s="16">
        <v>7526.9</v>
      </c>
      <c r="E93" s="16">
        <f t="shared" si="17"/>
        <v>0</v>
      </c>
    </row>
    <row r="94" spans="1:5" s="7" customFormat="1" ht="27.6" x14ac:dyDescent="0.25">
      <c r="A94" s="12" t="s">
        <v>178</v>
      </c>
      <c r="B94" s="23" t="s">
        <v>179</v>
      </c>
      <c r="C94" s="16">
        <v>0</v>
      </c>
      <c r="D94" s="16">
        <v>200</v>
      </c>
      <c r="E94" s="16">
        <f t="shared" si="17"/>
        <v>200</v>
      </c>
    </row>
    <row r="95" spans="1:5" s="6" customFormat="1" ht="55.2" customHeight="1" x14ac:dyDescent="0.25">
      <c r="A95" s="9" t="s">
        <v>83</v>
      </c>
      <c r="B95" s="22" t="s">
        <v>113</v>
      </c>
      <c r="C95" s="17">
        <f t="shared" ref="C95:E96" si="19">C96</f>
        <v>0</v>
      </c>
      <c r="D95" s="17">
        <f t="shared" si="19"/>
        <v>90.3</v>
      </c>
      <c r="E95" s="17">
        <f t="shared" si="19"/>
        <v>90.3</v>
      </c>
    </row>
    <row r="96" spans="1:5" s="6" customFormat="1" ht="96.6" x14ac:dyDescent="0.25">
      <c r="A96" s="24" t="s">
        <v>84</v>
      </c>
      <c r="B96" s="22" t="s">
        <v>85</v>
      </c>
      <c r="C96" s="17">
        <f>C97</f>
        <v>0</v>
      </c>
      <c r="D96" s="17">
        <f t="shared" si="19"/>
        <v>90.3</v>
      </c>
      <c r="E96" s="17">
        <f t="shared" si="19"/>
        <v>90.3</v>
      </c>
    </row>
    <row r="97" spans="1:5" s="6" customFormat="1" ht="55.2" x14ac:dyDescent="0.25">
      <c r="A97" s="12" t="s">
        <v>88</v>
      </c>
      <c r="B97" s="23" t="s">
        <v>86</v>
      </c>
      <c r="C97" s="16">
        <v>0</v>
      </c>
      <c r="D97" s="16">
        <v>90.3</v>
      </c>
      <c r="E97" s="16">
        <f t="shared" ref="E97" si="20">D97-C97</f>
        <v>90.3</v>
      </c>
    </row>
    <row r="98" spans="1:5" ht="41.4" x14ac:dyDescent="0.25">
      <c r="A98" s="9" t="s">
        <v>180</v>
      </c>
      <c r="B98" s="32" t="s">
        <v>181</v>
      </c>
      <c r="C98" s="34">
        <f>C99</f>
        <v>0</v>
      </c>
      <c r="D98" s="34">
        <f t="shared" ref="D98:E99" si="21">D99</f>
        <v>-0.2</v>
      </c>
      <c r="E98" s="34">
        <f t="shared" si="21"/>
        <v>-0.2</v>
      </c>
    </row>
    <row r="99" spans="1:5" ht="55.2" x14ac:dyDescent="0.25">
      <c r="A99" s="9" t="s">
        <v>182</v>
      </c>
      <c r="B99" s="32" t="s">
        <v>183</v>
      </c>
      <c r="C99" s="34">
        <f>C100</f>
        <v>0</v>
      </c>
      <c r="D99" s="34">
        <f t="shared" si="21"/>
        <v>-0.2</v>
      </c>
      <c r="E99" s="34">
        <f t="shared" si="21"/>
        <v>-0.2</v>
      </c>
    </row>
    <row r="100" spans="1:5" ht="55.2" x14ac:dyDescent="0.25">
      <c r="A100" s="12" t="s">
        <v>184</v>
      </c>
      <c r="B100" s="33" t="s">
        <v>185</v>
      </c>
      <c r="C100" s="29">
        <v>0</v>
      </c>
      <c r="D100" s="29">
        <v>-0.2</v>
      </c>
      <c r="E100" s="29">
        <f t="shared" ref="E100" si="22">D100-C100</f>
        <v>-0.2</v>
      </c>
    </row>
    <row r="109" spans="1:5" x14ac:dyDescent="0.25">
      <c r="A109" s="7"/>
    </row>
    <row r="110" spans="1:5" x14ac:dyDescent="0.25">
      <c r="A110" s="7"/>
    </row>
    <row r="111" spans="1:5" x14ac:dyDescent="0.25">
      <c r="A111" s="7"/>
    </row>
    <row r="112" spans="1:5" x14ac:dyDescent="0.25">
      <c r="A112" s="7"/>
    </row>
    <row r="113" spans="1:1" x14ac:dyDescent="0.25">
      <c r="A113" s="7"/>
    </row>
    <row r="114" spans="1:1" x14ac:dyDescent="0.25">
      <c r="A114" s="7"/>
    </row>
    <row r="115" spans="1:1" x14ac:dyDescent="0.25">
      <c r="A115" s="7"/>
    </row>
    <row r="116" spans="1:1" x14ac:dyDescent="0.25">
      <c r="A116" s="7"/>
    </row>
    <row r="117" spans="1:1" x14ac:dyDescent="0.25">
      <c r="A117" s="7"/>
    </row>
    <row r="118" spans="1:1" x14ac:dyDescent="0.25">
      <c r="A118" s="7"/>
    </row>
    <row r="119" spans="1:1" x14ac:dyDescent="0.25">
      <c r="A119" s="7"/>
    </row>
    <row r="120" spans="1:1" x14ac:dyDescent="0.25">
      <c r="A120" s="7"/>
    </row>
    <row r="121" spans="1:1" x14ac:dyDescent="0.25">
      <c r="A121" s="7"/>
    </row>
    <row r="122" spans="1:1" x14ac:dyDescent="0.25">
      <c r="A122" s="7"/>
    </row>
    <row r="123" spans="1:1" x14ac:dyDescent="0.25">
      <c r="A123" s="7"/>
    </row>
    <row r="124" spans="1:1" x14ac:dyDescent="0.25">
      <c r="A124" s="7"/>
    </row>
    <row r="125" spans="1:1" x14ac:dyDescent="0.25">
      <c r="A125" s="7"/>
    </row>
    <row r="126" spans="1:1" x14ac:dyDescent="0.25">
      <c r="A126" s="7"/>
    </row>
    <row r="127" spans="1:1" x14ac:dyDescent="0.25">
      <c r="A127" s="7"/>
    </row>
    <row r="129" spans="1:1" x14ac:dyDescent="0.25">
      <c r="A129" s="7"/>
    </row>
    <row r="130" spans="1:1" x14ac:dyDescent="0.25">
      <c r="A130" s="7"/>
    </row>
    <row r="131" spans="1:1" x14ac:dyDescent="0.25">
      <c r="A131" s="7"/>
    </row>
    <row r="132" spans="1:1" x14ac:dyDescent="0.25">
      <c r="A132" s="7"/>
    </row>
    <row r="135" spans="1:1" x14ac:dyDescent="0.25">
      <c r="A135" s="7"/>
    </row>
    <row r="136" spans="1:1" x14ac:dyDescent="0.25">
      <c r="A136" s="7"/>
    </row>
    <row r="144" spans="1:1" x14ac:dyDescent="0.25">
      <c r="A144" s="7"/>
    </row>
    <row r="145" spans="1:1" x14ac:dyDescent="0.25">
      <c r="A145" s="7"/>
    </row>
    <row r="146" spans="1:1" x14ac:dyDescent="0.25">
      <c r="A146" s="7"/>
    </row>
    <row r="147" spans="1:1" x14ac:dyDescent="0.25">
      <c r="A147" s="7"/>
    </row>
    <row r="148" spans="1:1" x14ac:dyDescent="0.25">
      <c r="A148" s="7"/>
    </row>
    <row r="149" spans="1:1" x14ac:dyDescent="0.25">
      <c r="A149" s="7"/>
    </row>
    <row r="150" spans="1:1" x14ac:dyDescent="0.25">
      <c r="A150" s="7"/>
    </row>
    <row r="151" spans="1:1" x14ac:dyDescent="0.25">
      <c r="A151" s="7"/>
    </row>
    <row r="152" spans="1:1" x14ac:dyDescent="0.25">
      <c r="A152" s="7"/>
    </row>
    <row r="153" spans="1:1" x14ac:dyDescent="0.25">
      <c r="A153" s="7"/>
    </row>
    <row r="154" spans="1:1" x14ac:dyDescent="0.25">
      <c r="A154" s="7"/>
    </row>
    <row r="155" spans="1:1" x14ac:dyDescent="0.25">
      <c r="A155" s="7"/>
    </row>
    <row r="156" spans="1:1" x14ac:dyDescent="0.25">
      <c r="A156" s="7"/>
    </row>
    <row r="157" spans="1:1" x14ac:dyDescent="0.25">
      <c r="A157" s="7"/>
    </row>
    <row r="158" spans="1:1" x14ac:dyDescent="0.25">
      <c r="A158" s="7"/>
    </row>
    <row r="159" spans="1:1" x14ac:dyDescent="0.25">
      <c r="A159" s="7"/>
    </row>
    <row r="161" spans="1:1" x14ac:dyDescent="0.25">
      <c r="A161" s="7"/>
    </row>
    <row r="162" spans="1:1" x14ac:dyDescent="0.25">
      <c r="A162" s="7"/>
    </row>
    <row r="163" spans="1:1" x14ac:dyDescent="0.25">
      <c r="A163" s="7"/>
    </row>
    <row r="164" spans="1:1" x14ac:dyDescent="0.25">
      <c r="A164" s="7"/>
    </row>
    <row r="167" spans="1:1" x14ac:dyDescent="0.25">
      <c r="A167" s="7"/>
    </row>
    <row r="168" spans="1:1" x14ac:dyDescent="0.25">
      <c r="A168" s="7"/>
    </row>
  </sheetData>
  <mergeCells count="2">
    <mergeCell ref="A1:B1"/>
    <mergeCell ref="A2:E2"/>
  </mergeCells>
  <pageMargins left="0.70866141732283472" right="0.31496062992125984" top="0.74803149606299213" bottom="0.35433070866141736" header="0.31496062992125984" footer="0.31496062992125984"/>
  <pageSetup paperSize="9" scale="74" fitToHeight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2023-10-04T12:48:45Z</dcterms:modified>
</cp:coreProperties>
</file>