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полугодие" sheetId="4" r:id="rId1"/>
  </sheets>
  <definedNames>
    <definedName name="_xlnm.Print_Titles" localSheetId="0">полугодие!$4:$4</definedName>
    <definedName name="_xlnm.Print_Area" localSheetId="0">полугодие!$A$1:$E$89</definedName>
  </definedNames>
  <calcPr calcId="162913"/>
</workbook>
</file>

<file path=xl/calcChain.xml><?xml version="1.0" encoding="utf-8"?>
<calcChain xmlns="http://schemas.openxmlformats.org/spreadsheetml/2006/main">
  <c r="E31" i="4" l="1"/>
  <c r="E73" i="4" l="1"/>
  <c r="E65" i="4"/>
  <c r="E54" i="4"/>
  <c r="D53" i="4"/>
  <c r="C53" i="4"/>
  <c r="E49" i="4" l="1"/>
  <c r="D48" i="4"/>
  <c r="C48" i="4"/>
  <c r="E46" i="4"/>
  <c r="E89" i="4" l="1"/>
  <c r="E88" i="4"/>
  <c r="E87" i="4" s="1"/>
  <c r="D88" i="4"/>
  <c r="D87" i="4" s="1"/>
  <c r="C88" i="4"/>
  <c r="C87" i="4" s="1"/>
  <c r="E86" i="4"/>
  <c r="E85" i="4" s="1"/>
  <c r="D85" i="4"/>
  <c r="C85" i="4"/>
  <c r="E84" i="4"/>
  <c r="E83" i="4"/>
  <c r="E82" i="4"/>
  <c r="E81" i="4" s="1"/>
  <c r="D82" i="4"/>
  <c r="D81" i="4" s="1"/>
  <c r="C82" i="4"/>
  <c r="C81" i="4" s="1"/>
  <c r="E78" i="4"/>
  <c r="E77" i="4"/>
  <c r="E76" i="4"/>
  <c r="E75" i="4"/>
  <c r="E74" i="4"/>
  <c r="E72" i="4"/>
  <c r="E71" i="4"/>
  <c r="E70" i="4"/>
  <c r="E69" i="4"/>
  <c r="E68" i="4"/>
  <c r="E67" i="4"/>
  <c r="E66" i="4"/>
  <c r="E64" i="4"/>
  <c r="E63" i="4"/>
  <c r="E62" i="4"/>
  <c r="E61" i="4"/>
  <c r="E60" i="4"/>
  <c r="E59" i="4"/>
  <c r="E58" i="4"/>
  <c r="E57" i="4"/>
  <c r="E56" i="4"/>
  <c r="E55" i="4"/>
  <c r="E52" i="4"/>
  <c r="E51" i="4"/>
  <c r="E50" i="4"/>
  <c r="E47" i="4"/>
  <c r="E45" i="4"/>
  <c r="E44" i="4"/>
  <c r="E43" i="4"/>
  <c r="D42" i="4"/>
  <c r="D41" i="4" s="1"/>
  <c r="C42" i="4"/>
  <c r="C41" i="4" s="1"/>
  <c r="E40" i="4"/>
  <c r="E39" i="4"/>
  <c r="E38" i="4"/>
  <c r="E37" i="4"/>
  <c r="E36" i="4"/>
  <c r="D35" i="4"/>
  <c r="D34" i="4" s="1"/>
  <c r="C35" i="4"/>
  <c r="C34" i="4" s="1"/>
  <c r="E33" i="4"/>
  <c r="E32" i="4"/>
  <c r="E30" i="4"/>
  <c r="E29" i="4"/>
  <c r="E28" i="4"/>
  <c r="E27" i="4"/>
  <c r="E26" i="4"/>
  <c r="D25" i="4"/>
  <c r="C25" i="4"/>
  <c r="E24" i="4"/>
  <c r="E23" i="4" s="1"/>
  <c r="D23" i="4"/>
  <c r="C23" i="4"/>
  <c r="E22" i="4"/>
  <c r="E21" i="4"/>
  <c r="E20" i="4"/>
  <c r="D19" i="4"/>
  <c r="C19" i="4"/>
  <c r="E18" i="4"/>
  <c r="E17" i="4"/>
  <c r="E16" i="4"/>
  <c r="E15" i="4"/>
  <c r="D14" i="4"/>
  <c r="C14" i="4"/>
  <c r="E13" i="4"/>
  <c r="E12" i="4"/>
  <c r="E11" i="4"/>
  <c r="E10" i="4"/>
  <c r="E9" i="4"/>
  <c r="E8" i="4"/>
  <c r="D7" i="4"/>
  <c r="C7" i="4"/>
  <c r="D80" i="4" l="1"/>
  <c r="E80" i="4"/>
  <c r="C80" i="4"/>
  <c r="E48" i="4"/>
  <c r="E53" i="4"/>
  <c r="D6" i="4"/>
  <c r="E42" i="4"/>
  <c r="E41" i="4" s="1"/>
  <c r="E35" i="4"/>
  <c r="E34" i="4" s="1"/>
  <c r="E25" i="4"/>
  <c r="E19" i="4"/>
  <c r="E14" i="4"/>
  <c r="E7" i="4"/>
  <c r="C79" i="4"/>
  <c r="D79" i="4"/>
  <c r="C6" i="4"/>
  <c r="E79" i="4"/>
  <c r="D5" i="4" l="1"/>
  <c r="E6" i="4"/>
  <c r="E5" i="4" s="1"/>
  <c r="C5" i="4"/>
</calcChain>
</file>

<file path=xl/sharedStrings.xml><?xml version="1.0" encoding="utf-8"?>
<sst xmlns="http://schemas.openxmlformats.org/spreadsheetml/2006/main" count="177" uniqueCount="167">
  <si>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</si>
  <si>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</si>
  <si>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</si>
  <si>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</si>
  <si>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</si>
  <si>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</si>
  <si>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</si>
  <si>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</si>
  <si>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</si>
  <si>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</si>
  <si>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</si>
  <si>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</si>
  <si>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</si>
  <si>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</si>
  <si>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</si>
  <si>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</si>
  <si>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005 1 14 06013 05 0000 430</t>
  </si>
  <si>
    <t>042 1 11 09045 05 0000 120</t>
  </si>
  <si>
    <t>048 1 12 01041 01 0000 120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</si>
  <si>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</si>
  <si>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</si>
  <si>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</si>
  <si>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</si>
  <si>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</si>
  <si>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</si>
  <si>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</si>
  <si>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</si>
  <si>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</si>
  <si>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</si>
  <si>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</si>
  <si>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</si>
  <si>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</si>
  <si>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</si>
  <si>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</si>
  <si>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</si>
  <si>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</si>
  <si>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</si>
  <si>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</si>
  <si>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</si>
  <si>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</si>
  <si>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</si>
  <si>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</si>
  <si>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</si>
  <si>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</si>
  <si>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</si>
  <si>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</si>
  <si>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</si>
  <si>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</si>
  <si>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</si>
  <si>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</si>
  <si>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</si>
  <si>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</si>
  <si>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</si>
  <si>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</si>
  <si>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</si>
  <si>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</si>
  <si>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</si>
  <si>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</si>
  <si>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</si>
  <si>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</si>
  <si>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</si>
  <si>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</si>
  <si>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</si>
  <si>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</si>
  <si>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</si>
  <si>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</si>
  <si>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</si>
  <si>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</si>
  <si>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</si>
  <si>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</si>
  <si>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</si>
  <si>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</si>
  <si>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</si>
  <si>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</si>
  <si>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</si>
  <si>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</si>
  <si>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</si>
  <si>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</si>
  <si>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</si>
  <si>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</si>
  <si>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</si>
  <si>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</si>
  <si>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</si>
  <si>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</si>
  <si>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</si>
  <si>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</si>
  <si>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</si>
  <si>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 сатьи дохода</t>
  </si>
  <si>
    <t>034 2 18 60010 05 0000 150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</si>
  <si>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</si>
  <si>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</si>
  <si>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019 113 02995 05 0000 130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</si>
  <si>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</si>
  <si>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</si>
  <si>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</si>
  <si>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</si>
  <si>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</si>
  <si>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</si>
  <si>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</si>
  <si>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</si>
  <si>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</si>
  <si>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</si>
  <si>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</si>
  <si>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</si>
  <si>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</si>
  <si>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</si>
  <si>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</si>
  <si>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</si>
  <si>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</si>
  <si>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010 1 16 01203 01 0000 140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</si>
  <si>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</si>
  <si>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</si>
  <si>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048 1 16 10123 01 0000 140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</si>
  <si>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</si>
  <si>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тыс. рублей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</si>
  <si>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</si>
  <si>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</si>
  <si>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</si>
  <si>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</si>
  <si>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</si>
  <si>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009 1 16 01083 01 0000 140</t>
  </si>
  <si>
    <t>009 1 16 01093 01 0000 140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</si>
  <si>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</si>
  <si>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009 1 16 01133 01 0000 140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</si>
  <si>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</si>
  <si>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</si>
  <si>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</si>
  <si>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</si>
  <si>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009 1 16 01173 01 0000 140</t>
  </si>
  <si>
    <t>009 1 16 01193 01 0000 140</t>
  </si>
  <si>
    <t>009 1 16 01203 01 0000 140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</si>
  <si>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</si>
  <si>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</si>
  <si>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</si>
  <si>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</si>
  <si>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</si>
  <si>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</si>
  <si>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</si>
  <si>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</si>
  <si>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042 113 02995 05 0000 130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</si>
  <si>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</si>
  <si>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</si>
  <si>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</si>
  <si>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</si>
  <si>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</si>
  <si>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</si>
  <si>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</si>
  <si>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</si>
  <si>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</si>
  <si>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</si>
  <si>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</si>
  <si>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</si>
  <si>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Фактически поступило за полугодие 2022 года</t>
  </si>
  <si>
    <t>Фактически поступило за полугодие 2023 года</t>
  </si>
  <si>
    <t>Аналитические данные о поступлении доходов в районный бюджет по видам доходов за полугодие 2023 года в сравнении с соответствующим периодом прошлого года</t>
  </si>
  <si>
    <t>040 113 02995 05 0000 130</t>
  </si>
  <si>
    <t>042 1 14 02053 05 0000 410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</si>
  <si>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</si>
  <si>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009 1 16 01053 01 0000 140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</si>
  <si>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</si>
  <si>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</si>
  <si>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034 1 16 10061 05 0000 140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</si>
  <si>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</si>
  <si>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034 1 11 05035 05 0000 120</t>
  </si>
  <si>
    <t>042 1 11 05075 05 0000 120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</si>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</sst>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4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5" fontId="3" fillId="0" borderId="1" xfId="0" applyNumberFormat="1" applyFont="1" applyFill="1" applyBorder="1" applyAlignment="1"/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168" fontId="2" fillId="0" borderId="1" xfId="1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 applyProtection="1">
      <alignment horizontal="left" wrapText="1"/>
      <protection locked="0"/>
    </xf>
    <xf numFmtId="168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168" fontId="2" fillId="0" borderId="1" xfId="0" applyNumberFormat="1" applyFont="1" applyFill="1" applyBorder="1"/>
    <xf numFmtId="0" fontId="6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60"/>
  <sheetViews>
    <sheetView tabSelected="1" zoomScaleNormal="100" workbookViewId="0">
      <pane ySplit="4" topLeftCell="A5" activePane="bottomLeft" state="frozen"/>
      <selection pane="bottomLeft" activeCell="A2" sqref="A2:E2"/>
    </sheetView>
  </sheetViews>
  <sheetFormatPr defaultColWidth="9.109375" defaultRowHeight="13.8" x14ac:dyDescent="0.25"/>
  <cols>
    <col min="1" max="1" width="27.5546875" style="25" customWidth="1"/>
    <col min="2" max="2" width="48.6640625" style="7" customWidth="1"/>
    <col min="3" max="4" width="15.88671875" style="7" customWidth="1"/>
    <col min="5" max="5" width="15.88671875" style="4" customWidth="1"/>
    <col min="6" max="97" width="9.109375" style="4" customWidth="1"/>
    <col min="98" max="16384" width="9.109375" style="4"/>
  </cols>
  <sheetData>
    <row r="1" spans="1:5" x14ac:dyDescent="0.25">
      <c r="A1" s="32"/>
      <c r="B1" s="32"/>
      <c r="D1" s="8"/>
    </row>
    <row r="2" spans="1:5" ht="30" customHeight="1" x14ac:dyDescent="0.25">
      <c r="A2" s="33" t="s">
        <v>154</v>
      </c>
      <c r="B2" s="33"/>
      <c r="C2" s="33"/>
      <c r="D2" s="33"/>
      <c r="E2" s="33"/>
    </row>
    <row r="3" spans="1:5" x14ac:dyDescent="0.25">
      <c r="A3" s="30"/>
      <c r="B3" s="30"/>
      <c r="D3" s="30"/>
      <c r="E3" s="26" t="s">
        <v>114</v>
      </c>
    </row>
    <row r="4" spans="1:5" ht="85.8" customHeight="1" x14ac:dyDescent="0.25">
      <c r="A4" s="3" t="s">
        <v>0</v>
      </c>
      <c r="B4" s="3" t="s">
        <v>87</v>
      </c>
      <c r="C4" s="2" t="s">
        <v>152</v>
      </c>
      <c r="D4" s="2" t="s">
        <v>153</v>
      </c>
      <c r="E4" s="1" t="s">
        <v>115</v>
      </c>
    </row>
    <row r="5" spans="1:5" s="5" customFormat="1" x14ac:dyDescent="0.25">
      <c r="A5" s="9" t="s">
        <v>42</v>
      </c>
      <c r="B5" s="15" t="s">
        <v>1</v>
      </c>
      <c r="C5" s="17">
        <f>C6+C79</f>
        <v>612369</v>
      </c>
      <c r="D5" s="17">
        <f>D6+D79</f>
        <v>810893.70000000007</v>
      </c>
      <c r="E5" s="17">
        <f>E6+E79</f>
        <v>198524.69999999998</v>
      </c>
    </row>
    <row r="6" spans="1:5" s="5" customFormat="1" x14ac:dyDescent="0.25">
      <c r="A6" s="9" t="s">
        <v>43</v>
      </c>
      <c r="B6" s="9" t="s">
        <v>44</v>
      </c>
      <c r="C6" s="11">
        <f>C7+C14+C19+C23+C25+C34+C41+C48+C53</f>
        <v>605411.4</v>
      </c>
      <c r="D6" s="11">
        <f>D7+D14+D19+D23+D25+D34+D41+D48+D53</f>
        <v>803998.8</v>
      </c>
      <c r="E6" s="11">
        <f>E7+E14+E19+E23+E25+E34+E41+E48+E53</f>
        <v>198587.4</v>
      </c>
    </row>
    <row r="7" spans="1:5" s="6" customFormat="1" x14ac:dyDescent="0.25">
      <c r="A7" s="9" t="s">
        <v>45</v>
      </c>
      <c r="B7" s="10" t="s">
        <v>46</v>
      </c>
      <c r="C7" s="11">
        <f>SUM(C8:C13)</f>
        <v>343033.9</v>
      </c>
      <c r="D7" s="11">
        <f>SUM(D8:D13)</f>
        <v>410440</v>
      </c>
      <c r="E7" s="11">
        <f>SUM(E8:E13)</f>
        <v>67406.10000000002</v>
      </c>
    </row>
    <row r="8" spans="1:5" ht="82.8" x14ac:dyDescent="0.25">
      <c r="A8" s="12" t="s">
        <v>2</v>
      </c>
      <c r="B8" s="13" t="s">
        <v>19</v>
      </c>
      <c r="C8" s="27">
        <v>341298.8</v>
      </c>
      <c r="D8" s="31">
        <v>406429.2</v>
      </c>
      <c r="E8" s="16">
        <f>D8-C8</f>
        <v>65130.400000000023</v>
      </c>
    </row>
    <row r="9" spans="1:5" ht="124.2" x14ac:dyDescent="0.25">
      <c r="A9" s="12" t="s">
        <v>3</v>
      </c>
      <c r="B9" s="13" t="s">
        <v>20</v>
      </c>
      <c r="C9" s="27">
        <v>23.7</v>
      </c>
      <c r="D9" s="31">
        <v>-52.4</v>
      </c>
      <c r="E9" s="16">
        <f t="shared" ref="E9:E33" si="0">D9-C9</f>
        <v>-76.099999999999994</v>
      </c>
    </row>
    <row r="10" spans="1:5" ht="55.2" x14ac:dyDescent="0.25">
      <c r="A10" s="12" t="s">
        <v>4</v>
      </c>
      <c r="B10" s="13" t="s">
        <v>21</v>
      </c>
      <c r="C10" s="27">
        <v>504.4</v>
      </c>
      <c r="D10" s="31">
        <v>22.5</v>
      </c>
      <c r="E10" s="16">
        <f t="shared" si="0"/>
        <v>-481.9</v>
      </c>
    </row>
    <row r="11" spans="1:5" ht="96.6" x14ac:dyDescent="0.25">
      <c r="A11" s="12" t="s">
        <v>116</v>
      </c>
      <c r="B11" s="13" t="s">
        <v>117</v>
      </c>
      <c r="C11" s="27">
        <v>1207</v>
      </c>
      <c r="D11" s="31">
        <v>690.6</v>
      </c>
      <c r="E11" s="16">
        <f t="shared" si="0"/>
        <v>-516.4</v>
      </c>
    </row>
    <row r="12" spans="1:5" ht="55.2" x14ac:dyDescent="0.25">
      <c r="A12" s="12" t="s">
        <v>133</v>
      </c>
      <c r="B12" s="13" t="s">
        <v>134</v>
      </c>
      <c r="C12" s="27">
        <v>0</v>
      </c>
      <c r="D12" s="31">
        <v>1444.4</v>
      </c>
      <c r="E12" s="16">
        <f t="shared" si="0"/>
        <v>1444.4</v>
      </c>
    </row>
    <row r="13" spans="1:5" ht="55.2" x14ac:dyDescent="0.25">
      <c r="A13" s="12" t="s">
        <v>135</v>
      </c>
      <c r="B13" s="13" t="s">
        <v>136</v>
      </c>
      <c r="C13" s="27">
        <v>0</v>
      </c>
      <c r="D13" s="31">
        <v>1905.7</v>
      </c>
      <c r="E13" s="16">
        <f t="shared" si="0"/>
        <v>1905.7</v>
      </c>
    </row>
    <row r="14" spans="1:5" s="6" customFormat="1" x14ac:dyDescent="0.25">
      <c r="A14" s="9" t="s">
        <v>47</v>
      </c>
      <c r="B14" s="15" t="s">
        <v>48</v>
      </c>
      <c r="C14" s="11">
        <f>SUM(C15:C18)</f>
        <v>10222.1</v>
      </c>
      <c r="D14" s="11">
        <f>SUM(D15:D18)</f>
        <v>16709.5</v>
      </c>
      <c r="E14" s="11">
        <f>SUM(E15:E18)</f>
        <v>6487.4000000000005</v>
      </c>
    </row>
    <row r="15" spans="1:5" s="6" customFormat="1" ht="27.6" customHeight="1" x14ac:dyDescent="0.25">
      <c r="A15" s="12" t="s">
        <v>100</v>
      </c>
      <c r="B15" s="13" t="s">
        <v>101</v>
      </c>
      <c r="C15" s="14">
        <v>4.2</v>
      </c>
      <c r="D15" s="29">
        <v>153.5</v>
      </c>
      <c r="E15" s="16">
        <f t="shared" si="0"/>
        <v>149.30000000000001</v>
      </c>
    </row>
    <row r="16" spans="1:5" ht="27.6" x14ac:dyDescent="0.25">
      <c r="A16" s="12" t="s">
        <v>5</v>
      </c>
      <c r="B16" s="13" t="s">
        <v>22</v>
      </c>
      <c r="C16" s="16">
        <v>-117.1</v>
      </c>
      <c r="D16" s="29">
        <v>-355.7</v>
      </c>
      <c r="E16" s="16">
        <f t="shared" si="0"/>
        <v>-238.6</v>
      </c>
    </row>
    <row r="17" spans="1:112" x14ac:dyDescent="0.25">
      <c r="A17" s="12" t="s">
        <v>6</v>
      </c>
      <c r="B17" s="13" t="s">
        <v>23</v>
      </c>
      <c r="C17" s="16">
        <v>9568.5</v>
      </c>
      <c r="D17" s="29">
        <v>16621.2</v>
      </c>
      <c r="E17" s="16">
        <f t="shared" si="0"/>
        <v>7052.7000000000007</v>
      </c>
    </row>
    <row r="18" spans="1:112" ht="41.4" x14ac:dyDescent="0.25">
      <c r="A18" s="12" t="s">
        <v>7</v>
      </c>
      <c r="B18" s="13" t="s">
        <v>24</v>
      </c>
      <c r="C18" s="16">
        <v>766.5</v>
      </c>
      <c r="D18" s="29">
        <v>290.5</v>
      </c>
      <c r="E18" s="16">
        <f t="shared" si="0"/>
        <v>-476</v>
      </c>
    </row>
    <row r="19" spans="1:112" s="6" customFormat="1" x14ac:dyDescent="0.25">
      <c r="A19" s="9" t="s">
        <v>49</v>
      </c>
      <c r="B19" s="15" t="s">
        <v>50</v>
      </c>
      <c r="C19" s="17">
        <f t="shared" ref="C19:E19" si="1">SUM(C20:C22)</f>
        <v>344.70000000000005</v>
      </c>
      <c r="D19" s="17">
        <f t="shared" si="1"/>
        <v>593.5</v>
      </c>
      <c r="E19" s="17">
        <f t="shared" si="1"/>
        <v>248.79999999999998</v>
      </c>
    </row>
    <row r="20" spans="1:112" s="6" customFormat="1" ht="41.4" x14ac:dyDescent="0.25">
      <c r="A20" s="12" t="s">
        <v>89</v>
      </c>
      <c r="B20" s="13" t="s">
        <v>90</v>
      </c>
      <c r="C20" s="16">
        <v>8.3000000000000007</v>
      </c>
      <c r="D20" s="29">
        <v>-1.4</v>
      </c>
      <c r="E20" s="16">
        <f t="shared" ref="E20:E22" si="2">D20-C20</f>
        <v>-9.7000000000000011</v>
      </c>
    </row>
    <row r="21" spans="1:112" ht="41.4" customHeight="1" x14ac:dyDescent="0.25">
      <c r="A21" s="12" t="s">
        <v>8</v>
      </c>
      <c r="B21" s="13" t="s">
        <v>25</v>
      </c>
      <c r="C21" s="16">
        <v>336.3</v>
      </c>
      <c r="D21" s="29">
        <v>594.9</v>
      </c>
      <c r="E21" s="16">
        <f t="shared" si="2"/>
        <v>258.59999999999997</v>
      </c>
    </row>
    <row r="22" spans="1:112" ht="41.4" x14ac:dyDescent="0.25">
      <c r="A22" s="12" t="s">
        <v>118</v>
      </c>
      <c r="B22" s="13" t="s">
        <v>119</v>
      </c>
      <c r="C22" s="16">
        <v>0.1</v>
      </c>
      <c r="D22" s="16">
        <v>0</v>
      </c>
      <c r="E22" s="16">
        <f t="shared" si="2"/>
        <v>-0.1</v>
      </c>
    </row>
    <row r="23" spans="1:112" s="6" customFormat="1" ht="13.8" customHeight="1" x14ac:dyDescent="0.25">
      <c r="A23" s="9" t="s">
        <v>51</v>
      </c>
      <c r="B23" s="15" t="s">
        <v>52</v>
      </c>
      <c r="C23" s="11">
        <f t="shared" ref="C23:E23" si="3">C24</f>
        <v>43.2</v>
      </c>
      <c r="D23" s="11">
        <f t="shared" si="3"/>
        <v>94.3</v>
      </c>
      <c r="E23" s="11">
        <f t="shared" si="3"/>
        <v>51.099999999999994</v>
      </c>
    </row>
    <row r="24" spans="1:112" ht="55.2" customHeight="1" x14ac:dyDescent="0.25">
      <c r="A24" s="12" t="s">
        <v>9</v>
      </c>
      <c r="B24" s="13" t="s">
        <v>26</v>
      </c>
      <c r="C24" s="16">
        <v>43.2</v>
      </c>
      <c r="D24" s="16">
        <v>94.3</v>
      </c>
      <c r="E24" s="16">
        <f t="shared" si="0"/>
        <v>51.099999999999994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</row>
    <row r="25" spans="1:112" s="6" customFormat="1" ht="41.4" customHeight="1" x14ac:dyDescent="0.25">
      <c r="A25" s="9" t="s">
        <v>53</v>
      </c>
      <c r="B25" s="15" t="s">
        <v>54</v>
      </c>
      <c r="C25" s="11">
        <f>SUM(C26:C33)</f>
        <v>221495.59999999998</v>
      </c>
      <c r="D25" s="11">
        <f>SUM(D26:D33)</f>
        <v>339187</v>
      </c>
      <c r="E25" s="11">
        <f>SUM(E26:E33)</f>
        <v>117691.39999999998</v>
      </c>
    </row>
    <row r="26" spans="1:112" ht="96.6" customHeight="1" x14ac:dyDescent="0.25">
      <c r="A26" s="12" t="s">
        <v>10</v>
      </c>
      <c r="B26" s="13" t="s">
        <v>27</v>
      </c>
      <c r="C26" s="16">
        <v>215086.9</v>
      </c>
      <c r="D26" s="31">
        <v>332038.09999999998</v>
      </c>
      <c r="E26" s="16">
        <f t="shared" si="0"/>
        <v>116951.19999999998</v>
      </c>
    </row>
    <row r="27" spans="1:112" ht="82.8" customHeight="1" x14ac:dyDescent="0.25">
      <c r="A27" s="12" t="s">
        <v>11</v>
      </c>
      <c r="B27" s="13" t="s">
        <v>28</v>
      </c>
      <c r="C27" s="16">
        <v>2008.2</v>
      </c>
      <c r="D27" s="31">
        <v>1941.8</v>
      </c>
      <c r="E27" s="16">
        <f t="shared" si="0"/>
        <v>-66.400000000000091</v>
      </c>
    </row>
    <row r="28" spans="1:112" ht="82.8" customHeight="1" x14ac:dyDescent="0.25">
      <c r="A28" s="12" t="s">
        <v>12</v>
      </c>
      <c r="B28" s="13" t="s">
        <v>29</v>
      </c>
      <c r="C28" s="16">
        <v>3837.8</v>
      </c>
      <c r="D28" s="31">
        <v>1935.5</v>
      </c>
      <c r="E28" s="16">
        <f t="shared" si="0"/>
        <v>-1902.3000000000002</v>
      </c>
    </row>
    <row r="29" spans="1:112" ht="69" customHeight="1" x14ac:dyDescent="0.25">
      <c r="A29" s="12" t="s">
        <v>163</v>
      </c>
      <c r="B29" s="13" t="s">
        <v>30</v>
      </c>
      <c r="C29" s="16">
        <v>60.5</v>
      </c>
      <c r="D29" s="31">
        <v>59.7</v>
      </c>
      <c r="E29" s="16">
        <f t="shared" si="0"/>
        <v>-0.79999999999999716</v>
      </c>
    </row>
    <row r="30" spans="1:112" ht="41.4" customHeight="1" x14ac:dyDescent="0.25">
      <c r="A30" s="12" t="s">
        <v>164</v>
      </c>
      <c r="B30" s="13" t="s">
        <v>31</v>
      </c>
      <c r="C30" s="16">
        <v>212.1</v>
      </c>
      <c r="D30" s="31">
        <v>2126.9</v>
      </c>
      <c r="E30" s="16">
        <f t="shared" si="0"/>
        <v>1914.8000000000002</v>
      </c>
    </row>
    <row r="31" spans="1:112" ht="55.2" x14ac:dyDescent="0.25">
      <c r="A31" s="12" t="s">
        <v>165</v>
      </c>
      <c r="B31" s="13" t="s">
        <v>166</v>
      </c>
      <c r="C31" s="16">
        <v>0</v>
      </c>
      <c r="D31" s="31">
        <v>814.7</v>
      </c>
      <c r="E31" s="16">
        <f t="shared" si="0"/>
        <v>814.7</v>
      </c>
    </row>
    <row r="32" spans="1:112" ht="82.8" customHeight="1" x14ac:dyDescent="0.25">
      <c r="A32" s="12" t="s">
        <v>17</v>
      </c>
      <c r="B32" s="13" t="s">
        <v>32</v>
      </c>
      <c r="C32" s="16">
        <v>179.3</v>
      </c>
      <c r="D32" s="31">
        <v>54.2</v>
      </c>
      <c r="E32" s="16">
        <f t="shared" si="0"/>
        <v>-125.10000000000001</v>
      </c>
    </row>
    <row r="33" spans="1:5" ht="110.4" x14ac:dyDescent="0.25">
      <c r="A33" s="12" t="s">
        <v>137</v>
      </c>
      <c r="B33" s="13" t="s">
        <v>138</v>
      </c>
      <c r="C33" s="16">
        <v>110.8</v>
      </c>
      <c r="D33" s="31">
        <v>216.1</v>
      </c>
      <c r="E33" s="16">
        <f t="shared" si="0"/>
        <v>105.3</v>
      </c>
    </row>
    <row r="34" spans="1:5" s="6" customFormat="1" x14ac:dyDescent="0.25">
      <c r="A34" s="9" t="s">
        <v>55</v>
      </c>
      <c r="B34" s="15" t="s">
        <v>56</v>
      </c>
      <c r="C34" s="11">
        <f t="shared" ref="C34:E34" si="4">C35</f>
        <v>24645.8</v>
      </c>
      <c r="D34" s="11">
        <f t="shared" si="4"/>
        <v>30502</v>
      </c>
      <c r="E34" s="11">
        <f t="shared" si="4"/>
        <v>5856.1999999999989</v>
      </c>
    </row>
    <row r="35" spans="1:5" ht="27.6" customHeight="1" x14ac:dyDescent="0.25">
      <c r="A35" s="12" t="s">
        <v>57</v>
      </c>
      <c r="B35" s="13" t="s">
        <v>58</v>
      </c>
      <c r="C35" s="16">
        <f>SUM(C36:C40)</f>
        <v>24645.8</v>
      </c>
      <c r="D35" s="16">
        <f>SUM(D36:D40)</f>
        <v>30502</v>
      </c>
      <c r="E35" s="16">
        <f>SUM(E36:E40)</f>
        <v>5856.1999999999989</v>
      </c>
    </row>
    <row r="36" spans="1:5" ht="27.6" x14ac:dyDescent="0.25">
      <c r="A36" s="12" t="s">
        <v>13</v>
      </c>
      <c r="B36" s="13" t="s">
        <v>33</v>
      </c>
      <c r="C36" s="16">
        <v>3014.9</v>
      </c>
      <c r="D36" s="16">
        <v>9685</v>
      </c>
      <c r="E36" s="16">
        <f t="shared" ref="E36:E40" si="5">D36-C36</f>
        <v>6670.1</v>
      </c>
    </row>
    <row r="37" spans="1:5" ht="27.6" x14ac:dyDescent="0.25">
      <c r="A37" s="12" t="s">
        <v>14</v>
      </c>
      <c r="B37" s="13" t="s">
        <v>34</v>
      </c>
      <c r="C37" s="16">
        <v>0.9</v>
      </c>
      <c r="D37" s="16">
        <v>-27.5</v>
      </c>
      <c r="E37" s="16">
        <f t="shared" si="5"/>
        <v>-28.4</v>
      </c>
    </row>
    <row r="38" spans="1:5" x14ac:dyDescent="0.25">
      <c r="A38" s="12" t="s">
        <v>18</v>
      </c>
      <c r="B38" s="13" t="s">
        <v>35</v>
      </c>
      <c r="C38" s="16">
        <v>6424</v>
      </c>
      <c r="D38" s="16">
        <v>165.4</v>
      </c>
      <c r="E38" s="16">
        <f t="shared" si="5"/>
        <v>-6258.6</v>
      </c>
    </row>
    <row r="39" spans="1:5" x14ac:dyDescent="0.25">
      <c r="A39" s="12" t="s">
        <v>59</v>
      </c>
      <c r="B39" s="13" t="s">
        <v>60</v>
      </c>
      <c r="C39" s="16">
        <v>2.4</v>
      </c>
      <c r="D39" s="16">
        <v>0</v>
      </c>
      <c r="E39" s="16">
        <f t="shared" si="5"/>
        <v>-2.4</v>
      </c>
    </row>
    <row r="40" spans="1:5" ht="41.4" customHeight="1" x14ac:dyDescent="0.25">
      <c r="A40" s="12" t="s">
        <v>15</v>
      </c>
      <c r="B40" s="13" t="s">
        <v>36</v>
      </c>
      <c r="C40" s="16">
        <v>15203.6</v>
      </c>
      <c r="D40" s="16">
        <v>20679.099999999999</v>
      </c>
      <c r="E40" s="16">
        <f t="shared" si="5"/>
        <v>5475.4999999999982</v>
      </c>
    </row>
    <row r="41" spans="1:5" s="6" customFormat="1" ht="27.6" x14ac:dyDescent="0.25">
      <c r="A41" s="18" t="s">
        <v>61</v>
      </c>
      <c r="B41" s="15" t="s">
        <v>62</v>
      </c>
      <c r="C41" s="11">
        <f t="shared" ref="C41:E41" si="6">C42</f>
        <v>4056.4</v>
      </c>
      <c r="D41" s="11">
        <f t="shared" si="6"/>
        <v>1733.1000000000001</v>
      </c>
      <c r="E41" s="11">
        <f t="shared" si="6"/>
        <v>-2323.2999999999997</v>
      </c>
    </row>
    <row r="42" spans="1:5" s="6" customFormat="1" x14ac:dyDescent="0.25">
      <c r="A42" s="18" t="s">
        <v>63</v>
      </c>
      <c r="B42" s="15" t="s">
        <v>64</v>
      </c>
      <c r="C42" s="20">
        <f>SUM(C43:C47)</f>
        <v>4056.4</v>
      </c>
      <c r="D42" s="20">
        <f>SUM(D43:D47)</f>
        <v>1733.1000000000001</v>
      </c>
      <c r="E42" s="20">
        <f>SUM(E43:E47)</f>
        <v>-2323.2999999999997</v>
      </c>
    </row>
    <row r="43" spans="1:5" ht="41.4" x14ac:dyDescent="0.25">
      <c r="A43" s="19" t="s">
        <v>65</v>
      </c>
      <c r="B43" s="13" t="s">
        <v>37</v>
      </c>
      <c r="C43" s="16">
        <v>1956.9</v>
      </c>
      <c r="D43" s="16">
        <v>1534.2</v>
      </c>
      <c r="E43" s="16">
        <f t="shared" ref="E43:E78" si="7">D43-C43</f>
        <v>-422.70000000000005</v>
      </c>
    </row>
    <row r="44" spans="1:5" ht="27.6" x14ac:dyDescent="0.25">
      <c r="A44" s="19" t="s">
        <v>91</v>
      </c>
      <c r="B44" s="13" t="s">
        <v>38</v>
      </c>
      <c r="C44" s="16">
        <v>1917</v>
      </c>
      <c r="D44" s="16">
        <v>0</v>
      </c>
      <c r="E44" s="16">
        <f t="shared" si="7"/>
        <v>-1917</v>
      </c>
    </row>
    <row r="45" spans="1:5" ht="27.6" x14ac:dyDescent="0.25">
      <c r="A45" s="19" t="s">
        <v>66</v>
      </c>
      <c r="B45" s="13" t="s">
        <v>38</v>
      </c>
      <c r="C45" s="16">
        <v>174.6</v>
      </c>
      <c r="D45" s="16">
        <v>180.4</v>
      </c>
      <c r="E45" s="16">
        <f t="shared" si="7"/>
        <v>5.8000000000000114</v>
      </c>
    </row>
    <row r="46" spans="1:5" ht="27.6" x14ac:dyDescent="0.25">
      <c r="A46" s="19" t="s">
        <v>155</v>
      </c>
      <c r="B46" s="13" t="s">
        <v>38</v>
      </c>
      <c r="C46" s="16">
        <v>7.9</v>
      </c>
      <c r="D46" s="16">
        <v>0</v>
      </c>
      <c r="E46" s="16">
        <f t="shared" ref="E46" si="8">D46-C46</f>
        <v>-7.9</v>
      </c>
    </row>
    <row r="47" spans="1:5" ht="27.6" x14ac:dyDescent="0.25">
      <c r="A47" s="19" t="s">
        <v>139</v>
      </c>
      <c r="B47" s="13" t="s">
        <v>38</v>
      </c>
      <c r="C47" s="16">
        <v>0</v>
      </c>
      <c r="D47" s="16">
        <v>18.5</v>
      </c>
      <c r="E47" s="16">
        <f t="shared" si="7"/>
        <v>18.5</v>
      </c>
    </row>
    <row r="48" spans="1:5" s="6" customFormat="1" ht="27.6" x14ac:dyDescent="0.25">
      <c r="A48" s="18" t="s">
        <v>67</v>
      </c>
      <c r="B48" s="15" t="s">
        <v>68</v>
      </c>
      <c r="C48" s="17">
        <f>SUM(C49:C52)</f>
        <v>864.7</v>
      </c>
      <c r="D48" s="17">
        <f t="shared" ref="D48:E48" si="9">SUM(D49:D52)</f>
        <v>782.1</v>
      </c>
      <c r="E48" s="17">
        <f t="shared" si="9"/>
        <v>-82.6</v>
      </c>
    </row>
    <row r="49" spans="1:5" ht="96.6" x14ac:dyDescent="0.25">
      <c r="A49" s="19" t="s">
        <v>156</v>
      </c>
      <c r="B49" s="13" t="s">
        <v>157</v>
      </c>
      <c r="C49" s="16">
        <v>260.39999999999998</v>
      </c>
      <c r="D49" s="16">
        <v>0</v>
      </c>
      <c r="E49" s="16">
        <f t="shared" si="7"/>
        <v>-260.39999999999998</v>
      </c>
    </row>
    <row r="50" spans="1:5" ht="69" x14ac:dyDescent="0.25">
      <c r="A50" s="19" t="s">
        <v>16</v>
      </c>
      <c r="B50" s="13" t="s">
        <v>39</v>
      </c>
      <c r="C50" s="16">
        <v>559.70000000000005</v>
      </c>
      <c r="D50" s="16">
        <v>219.8</v>
      </c>
      <c r="E50" s="16">
        <f t="shared" si="7"/>
        <v>-339.90000000000003</v>
      </c>
    </row>
    <row r="51" spans="1:5" ht="55.2" x14ac:dyDescent="0.25">
      <c r="A51" s="19" t="s">
        <v>102</v>
      </c>
      <c r="B51" s="13" t="s">
        <v>103</v>
      </c>
      <c r="C51" s="16">
        <v>44.6</v>
      </c>
      <c r="D51" s="16">
        <v>523.9</v>
      </c>
      <c r="E51" s="16">
        <f t="shared" si="7"/>
        <v>479.29999999999995</v>
      </c>
    </row>
    <row r="52" spans="1:5" ht="55.2" customHeight="1" x14ac:dyDescent="0.25">
      <c r="A52" s="19" t="s">
        <v>140</v>
      </c>
      <c r="B52" s="13" t="s">
        <v>141</v>
      </c>
      <c r="C52" s="16">
        <v>0</v>
      </c>
      <c r="D52" s="16">
        <v>38.4</v>
      </c>
      <c r="E52" s="16">
        <f t="shared" si="7"/>
        <v>38.4</v>
      </c>
    </row>
    <row r="53" spans="1:5" s="6" customFormat="1" x14ac:dyDescent="0.25">
      <c r="A53" s="9" t="s">
        <v>69</v>
      </c>
      <c r="B53" s="15" t="s">
        <v>70</v>
      </c>
      <c r="C53" s="17">
        <f>SUM(C54:C78)</f>
        <v>705</v>
      </c>
      <c r="D53" s="17">
        <f t="shared" ref="D53:E53" si="10">SUM(D54:D78)</f>
        <v>3957.2999999999997</v>
      </c>
      <c r="E53" s="17">
        <f t="shared" si="10"/>
        <v>3252.2999999999997</v>
      </c>
    </row>
    <row r="54" spans="1:5" ht="82.8" customHeight="1" x14ac:dyDescent="0.25">
      <c r="A54" s="19" t="s">
        <v>158</v>
      </c>
      <c r="B54" s="13" t="s">
        <v>105</v>
      </c>
      <c r="C54" s="16">
        <v>1.7</v>
      </c>
      <c r="D54" s="16">
        <v>5.7</v>
      </c>
      <c r="E54" s="16">
        <f t="shared" ref="E54:E60" si="11">D54-C54</f>
        <v>4</v>
      </c>
    </row>
    <row r="55" spans="1:5" ht="82.8" customHeight="1" x14ac:dyDescent="0.25">
      <c r="A55" s="19" t="s">
        <v>104</v>
      </c>
      <c r="B55" s="13" t="s">
        <v>105</v>
      </c>
      <c r="C55" s="16">
        <v>8.1</v>
      </c>
      <c r="D55" s="16">
        <v>7.1</v>
      </c>
      <c r="E55" s="16">
        <f t="shared" si="11"/>
        <v>-1</v>
      </c>
    </row>
    <row r="56" spans="1:5" ht="110.4" customHeight="1" x14ac:dyDescent="0.25">
      <c r="A56" s="19" t="s">
        <v>142</v>
      </c>
      <c r="B56" s="13" t="s">
        <v>107</v>
      </c>
      <c r="C56" s="16">
        <v>4</v>
      </c>
      <c r="D56" s="16">
        <v>24</v>
      </c>
      <c r="E56" s="16">
        <f t="shared" si="11"/>
        <v>20</v>
      </c>
    </row>
    <row r="57" spans="1:5" ht="110.4" customHeight="1" x14ac:dyDescent="0.25">
      <c r="A57" s="19" t="s">
        <v>106</v>
      </c>
      <c r="B57" s="13" t="s">
        <v>107</v>
      </c>
      <c r="C57" s="16">
        <v>3.8</v>
      </c>
      <c r="D57" s="16">
        <v>2.5</v>
      </c>
      <c r="E57" s="16">
        <f t="shared" si="11"/>
        <v>-1.2999999999999998</v>
      </c>
    </row>
    <row r="58" spans="1:5" ht="82.8" customHeight="1" x14ac:dyDescent="0.25">
      <c r="A58" s="19" t="s">
        <v>143</v>
      </c>
      <c r="B58" s="13" t="s">
        <v>144</v>
      </c>
      <c r="C58" s="16">
        <v>0</v>
      </c>
      <c r="D58" s="16">
        <v>0.7</v>
      </c>
      <c r="E58" s="16">
        <f t="shared" si="11"/>
        <v>0.7</v>
      </c>
    </row>
    <row r="59" spans="1:5" ht="82.8" customHeight="1" x14ac:dyDescent="0.25">
      <c r="A59" s="19" t="s">
        <v>145</v>
      </c>
      <c r="B59" s="13" t="s">
        <v>144</v>
      </c>
      <c r="C59" s="16">
        <v>0.5</v>
      </c>
      <c r="D59" s="16">
        <v>1.5</v>
      </c>
      <c r="E59" s="16">
        <f t="shared" si="11"/>
        <v>1</v>
      </c>
    </row>
    <row r="60" spans="1:5" ht="96.6" x14ac:dyDescent="0.25">
      <c r="A60" s="19" t="s">
        <v>120</v>
      </c>
      <c r="B60" s="13" t="s">
        <v>92</v>
      </c>
      <c r="C60" s="16">
        <v>42</v>
      </c>
      <c r="D60" s="16">
        <v>18.5</v>
      </c>
      <c r="E60" s="16">
        <f t="shared" si="11"/>
        <v>-23.5</v>
      </c>
    </row>
    <row r="61" spans="1:5" ht="96.6" x14ac:dyDescent="0.25">
      <c r="A61" s="19" t="s">
        <v>121</v>
      </c>
      <c r="B61" s="13" t="s">
        <v>122</v>
      </c>
      <c r="C61" s="16">
        <v>2.1</v>
      </c>
      <c r="D61" s="16">
        <v>0</v>
      </c>
      <c r="E61" s="16">
        <f t="shared" si="7"/>
        <v>-2.1</v>
      </c>
    </row>
    <row r="62" spans="1:5" ht="96.6" x14ac:dyDescent="0.25">
      <c r="A62" s="19" t="s">
        <v>146</v>
      </c>
      <c r="B62" s="13" t="s">
        <v>147</v>
      </c>
      <c r="C62" s="16">
        <v>0</v>
      </c>
      <c r="D62" s="16">
        <v>2.1</v>
      </c>
      <c r="E62" s="16">
        <f t="shared" si="7"/>
        <v>2.1</v>
      </c>
    </row>
    <row r="63" spans="1:5" ht="82.8" customHeight="1" x14ac:dyDescent="0.25">
      <c r="A63" s="19" t="s">
        <v>123</v>
      </c>
      <c r="B63" s="13" t="s">
        <v>108</v>
      </c>
      <c r="C63" s="16">
        <v>19.399999999999999</v>
      </c>
      <c r="D63" s="16">
        <v>10.5</v>
      </c>
      <c r="E63" s="16">
        <f t="shared" si="7"/>
        <v>-8.8999999999999986</v>
      </c>
    </row>
    <row r="64" spans="1:5" ht="110.4" x14ac:dyDescent="0.25">
      <c r="A64" s="19" t="s">
        <v>124</v>
      </c>
      <c r="B64" s="13" t="s">
        <v>125</v>
      </c>
      <c r="C64" s="16">
        <v>57.4</v>
      </c>
      <c r="D64" s="16">
        <v>10.5</v>
      </c>
      <c r="E64" s="16">
        <f t="shared" si="7"/>
        <v>-46.9</v>
      </c>
    </row>
    <row r="65" spans="1:5" ht="124.2" x14ac:dyDescent="0.25">
      <c r="A65" s="19" t="s">
        <v>159</v>
      </c>
      <c r="B65" s="13" t="s">
        <v>160</v>
      </c>
      <c r="C65" s="16">
        <v>12</v>
      </c>
      <c r="D65" s="16">
        <v>0</v>
      </c>
      <c r="E65" s="16">
        <f t="shared" si="7"/>
        <v>-12</v>
      </c>
    </row>
    <row r="66" spans="1:5" ht="234.6" customHeight="1" x14ac:dyDescent="0.25">
      <c r="A66" s="19" t="s">
        <v>126</v>
      </c>
      <c r="B66" s="13" t="s">
        <v>127</v>
      </c>
      <c r="C66" s="16">
        <v>21</v>
      </c>
      <c r="D66" s="16">
        <v>20</v>
      </c>
      <c r="E66" s="16">
        <f t="shared" si="7"/>
        <v>-1</v>
      </c>
    </row>
    <row r="67" spans="1:5" ht="96.6" x14ac:dyDescent="0.25">
      <c r="A67" s="19" t="s">
        <v>128</v>
      </c>
      <c r="B67" s="13" t="s">
        <v>110</v>
      </c>
      <c r="C67" s="16">
        <v>2.2000000000000002</v>
      </c>
      <c r="D67" s="16">
        <v>1.6</v>
      </c>
      <c r="E67" s="16">
        <f t="shared" si="7"/>
        <v>-0.60000000000000009</v>
      </c>
    </row>
    <row r="68" spans="1:5" ht="82.8" customHeight="1" x14ac:dyDescent="0.25">
      <c r="A68" s="19" t="s">
        <v>129</v>
      </c>
      <c r="B68" s="13" t="s">
        <v>111</v>
      </c>
      <c r="C68" s="16">
        <v>38.700000000000003</v>
      </c>
      <c r="D68" s="16">
        <v>502.7</v>
      </c>
      <c r="E68" s="16">
        <f t="shared" si="7"/>
        <v>464</v>
      </c>
    </row>
    <row r="69" spans="1:5" ht="96.6" customHeight="1" x14ac:dyDescent="0.25">
      <c r="A69" s="19" t="s">
        <v>130</v>
      </c>
      <c r="B69" s="13" t="s">
        <v>93</v>
      </c>
      <c r="C69" s="16">
        <v>103.2</v>
      </c>
      <c r="D69" s="16">
        <v>36.6</v>
      </c>
      <c r="E69" s="16">
        <f t="shared" si="7"/>
        <v>-66.599999999999994</v>
      </c>
    </row>
    <row r="70" spans="1:5" ht="96.6" customHeight="1" x14ac:dyDescent="0.25">
      <c r="A70" s="19" t="s">
        <v>109</v>
      </c>
      <c r="B70" s="13" t="s">
        <v>93</v>
      </c>
      <c r="C70" s="16">
        <v>6.5</v>
      </c>
      <c r="D70" s="16">
        <v>4.3</v>
      </c>
      <c r="E70" s="16">
        <f t="shared" si="7"/>
        <v>-2.2000000000000002</v>
      </c>
    </row>
    <row r="71" spans="1:5" ht="82.8" x14ac:dyDescent="0.25">
      <c r="A71" s="19" t="s">
        <v>94</v>
      </c>
      <c r="B71" s="13" t="s">
        <v>95</v>
      </c>
      <c r="C71" s="16">
        <v>112.5</v>
      </c>
      <c r="D71" s="16">
        <v>96</v>
      </c>
      <c r="E71" s="16">
        <f t="shared" si="7"/>
        <v>-16.5</v>
      </c>
    </row>
    <row r="72" spans="1:5" ht="82.8" x14ac:dyDescent="0.25">
      <c r="A72" s="19" t="s">
        <v>96</v>
      </c>
      <c r="B72" s="13" t="s">
        <v>97</v>
      </c>
      <c r="C72" s="16">
        <v>15.2</v>
      </c>
      <c r="D72" s="16">
        <v>27.8</v>
      </c>
      <c r="E72" s="16">
        <f t="shared" si="7"/>
        <v>12.600000000000001</v>
      </c>
    </row>
    <row r="73" spans="1:5" ht="165.6" x14ac:dyDescent="0.25">
      <c r="A73" s="19" t="s">
        <v>161</v>
      </c>
      <c r="B73" s="13" t="s">
        <v>162</v>
      </c>
      <c r="C73" s="16">
        <v>250</v>
      </c>
      <c r="D73" s="16">
        <v>0</v>
      </c>
      <c r="E73" s="16">
        <f t="shared" si="7"/>
        <v>-250</v>
      </c>
    </row>
    <row r="74" spans="1:5" ht="69" x14ac:dyDescent="0.25">
      <c r="A74" s="19" t="s">
        <v>112</v>
      </c>
      <c r="B74" s="13" t="s">
        <v>98</v>
      </c>
      <c r="C74" s="16">
        <v>4.2</v>
      </c>
      <c r="D74" s="16">
        <v>9</v>
      </c>
      <c r="E74" s="16">
        <f t="shared" si="7"/>
        <v>4.8</v>
      </c>
    </row>
    <row r="75" spans="1:5" ht="69" x14ac:dyDescent="0.25">
      <c r="A75" s="19" t="s">
        <v>99</v>
      </c>
      <c r="B75" s="13" t="s">
        <v>98</v>
      </c>
      <c r="C75" s="16">
        <v>0.5</v>
      </c>
      <c r="D75" s="16">
        <v>1.1000000000000001</v>
      </c>
      <c r="E75" s="16">
        <f t="shared" si="7"/>
        <v>0.60000000000000009</v>
      </c>
    </row>
    <row r="76" spans="1:5" ht="110.4" x14ac:dyDescent="0.25">
      <c r="A76" s="19" t="s">
        <v>148</v>
      </c>
      <c r="B76" s="13" t="s">
        <v>149</v>
      </c>
      <c r="C76" s="16">
        <v>0</v>
      </c>
      <c r="D76" s="16">
        <v>32.5</v>
      </c>
      <c r="E76" s="16">
        <f t="shared" si="7"/>
        <v>32.5</v>
      </c>
    </row>
    <row r="77" spans="1:5" ht="110.4" x14ac:dyDescent="0.25">
      <c r="A77" s="19" t="s">
        <v>150</v>
      </c>
      <c r="B77" s="13" t="s">
        <v>149</v>
      </c>
      <c r="C77" s="16">
        <v>0</v>
      </c>
      <c r="D77" s="16">
        <v>111.4</v>
      </c>
      <c r="E77" s="16">
        <f t="shared" si="7"/>
        <v>111.4</v>
      </c>
    </row>
    <row r="78" spans="1:5" ht="110.4" x14ac:dyDescent="0.25">
      <c r="A78" s="19" t="s">
        <v>151</v>
      </c>
      <c r="B78" s="13" t="s">
        <v>149</v>
      </c>
      <c r="C78" s="16">
        <v>0</v>
      </c>
      <c r="D78" s="16">
        <v>3031.2</v>
      </c>
      <c r="E78" s="16">
        <f t="shared" si="7"/>
        <v>3031.2</v>
      </c>
    </row>
    <row r="79" spans="1:5" s="5" customFormat="1" x14ac:dyDescent="0.25">
      <c r="A79" s="9" t="s">
        <v>71</v>
      </c>
      <c r="B79" s="24" t="s">
        <v>72</v>
      </c>
      <c r="C79" s="11">
        <f>C80+C87</f>
        <v>6957.5999999999995</v>
      </c>
      <c r="D79" s="11">
        <f>D80+D87</f>
        <v>6894.9</v>
      </c>
      <c r="E79" s="11">
        <f>E80+E87</f>
        <v>-62.7</v>
      </c>
    </row>
    <row r="80" spans="1:5" s="5" customFormat="1" ht="27.6" x14ac:dyDescent="0.25">
      <c r="A80" s="9" t="s">
        <v>73</v>
      </c>
      <c r="B80" s="15" t="s">
        <v>74</v>
      </c>
      <c r="C80" s="11">
        <f t="shared" ref="C80:E80" si="12">C81+C85</f>
        <v>6957.5999999999995</v>
      </c>
      <c r="D80" s="11">
        <f t="shared" si="12"/>
        <v>6804.5999999999995</v>
      </c>
      <c r="E80" s="11">
        <f t="shared" si="12"/>
        <v>-153</v>
      </c>
    </row>
    <row r="81" spans="1:5" s="6" customFormat="1" ht="27.6" x14ac:dyDescent="0.25">
      <c r="A81" s="9" t="s">
        <v>75</v>
      </c>
      <c r="B81" s="15" t="s">
        <v>76</v>
      </c>
      <c r="C81" s="11">
        <f t="shared" ref="C81:E81" si="13">C82+C84</f>
        <v>1939.7</v>
      </c>
      <c r="D81" s="11">
        <f t="shared" si="13"/>
        <v>1786.7</v>
      </c>
      <c r="E81" s="11">
        <f t="shared" si="13"/>
        <v>-153</v>
      </c>
    </row>
    <row r="82" spans="1:5" ht="41.4" x14ac:dyDescent="0.25">
      <c r="A82" s="12" t="s">
        <v>77</v>
      </c>
      <c r="B82" s="13" t="s">
        <v>78</v>
      </c>
      <c r="C82" s="14">
        <f t="shared" ref="C82:E82" si="14">C83</f>
        <v>1928.7</v>
      </c>
      <c r="D82" s="14">
        <f t="shared" si="14"/>
        <v>1786.7</v>
      </c>
      <c r="E82" s="14">
        <f t="shared" si="14"/>
        <v>-142</v>
      </c>
    </row>
    <row r="83" spans="1:5" ht="69" x14ac:dyDescent="0.25">
      <c r="A83" s="12" t="s">
        <v>79</v>
      </c>
      <c r="B83" s="21" t="s">
        <v>40</v>
      </c>
      <c r="C83" s="16">
        <v>1928.7</v>
      </c>
      <c r="D83" s="16">
        <v>1786.7</v>
      </c>
      <c r="E83" s="16">
        <f t="shared" ref="E83:E86" si="15">D83-C83</f>
        <v>-142</v>
      </c>
    </row>
    <row r="84" spans="1:5" ht="69" x14ac:dyDescent="0.25">
      <c r="A84" s="12" t="s">
        <v>131</v>
      </c>
      <c r="B84" s="28" t="s">
        <v>132</v>
      </c>
      <c r="C84" s="16">
        <v>11</v>
      </c>
      <c r="D84" s="16">
        <v>0</v>
      </c>
      <c r="E84" s="16">
        <f t="shared" si="15"/>
        <v>-11</v>
      </c>
    </row>
    <row r="85" spans="1:5" s="5" customFormat="1" x14ac:dyDescent="0.25">
      <c r="A85" s="9" t="s">
        <v>80</v>
      </c>
      <c r="B85" s="22" t="s">
        <v>81</v>
      </c>
      <c r="C85" s="11">
        <f t="shared" ref="C85:E85" si="16">C86</f>
        <v>5017.8999999999996</v>
      </c>
      <c r="D85" s="11">
        <f t="shared" si="16"/>
        <v>5017.8999999999996</v>
      </c>
      <c r="E85" s="11">
        <f t="shared" si="16"/>
        <v>0</v>
      </c>
    </row>
    <row r="86" spans="1:5" s="7" customFormat="1" ht="69" x14ac:dyDescent="0.25">
      <c r="A86" s="12" t="s">
        <v>82</v>
      </c>
      <c r="B86" s="23" t="s">
        <v>41</v>
      </c>
      <c r="C86" s="16">
        <v>5017.8999999999996</v>
      </c>
      <c r="D86" s="16">
        <v>5017.8999999999996</v>
      </c>
      <c r="E86" s="16">
        <f t="shared" si="15"/>
        <v>0</v>
      </c>
    </row>
    <row r="87" spans="1:5" s="6" customFormat="1" ht="55.2" customHeight="1" x14ac:dyDescent="0.25">
      <c r="A87" s="9" t="s">
        <v>83</v>
      </c>
      <c r="B87" s="22" t="s">
        <v>113</v>
      </c>
      <c r="C87" s="17">
        <f t="shared" ref="C87:E88" si="17">C88</f>
        <v>0</v>
      </c>
      <c r="D87" s="17">
        <f t="shared" si="17"/>
        <v>90.3</v>
      </c>
      <c r="E87" s="17">
        <f t="shared" si="17"/>
        <v>90.3</v>
      </c>
    </row>
    <row r="88" spans="1:5" s="6" customFormat="1" ht="96.6" x14ac:dyDescent="0.25">
      <c r="A88" s="24" t="s">
        <v>84</v>
      </c>
      <c r="B88" s="22" t="s">
        <v>85</v>
      </c>
      <c r="C88" s="17">
        <f>C89</f>
        <v>0</v>
      </c>
      <c r="D88" s="17">
        <f t="shared" si="17"/>
        <v>90.3</v>
      </c>
      <c r="E88" s="17">
        <f t="shared" si="17"/>
        <v>90.3</v>
      </c>
    </row>
    <row r="89" spans="1:5" s="6" customFormat="1" ht="55.2" x14ac:dyDescent="0.25">
      <c r="A89" s="12" t="s">
        <v>88</v>
      </c>
      <c r="B89" s="23" t="s">
        <v>86</v>
      </c>
      <c r="C89" s="16">
        <v>0</v>
      </c>
      <c r="D89" s="16">
        <v>90.3</v>
      </c>
      <c r="E89" s="16">
        <f t="shared" ref="E89" si="18">D89-C89</f>
        <v>90.3</v>
      </c>
    </row>
    <row r="90" spans="1:5" x14ac:dyDescent="0.25">
      <c r="E9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7" spans="1:1" x14ac:dyDescent="0.25">
      <c r="A127" s="7"/>
    </row>
    <row r="128" spans="1:1" x14ac:dyDescent="0.25">
      <c r="A128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1" spans="1:1" x14ac:dyDescent="0.25">
      <c r="A151" s="7"/>
    </row>
    <row r="153" spans="1:1" x14ac:dyDescent="0.25">
      <c r="A153" s="7"/>
    </row>
    <row r="154" spans="1:1" x14ac:dyDescent="0.25">
      <c r="A154" s="7"/>
    </row>
    <row r="155" spans="1:1" x14ac:dyDescent="0.25">
      <c r="A155" s="7"/>
    </row>
    <row r="156" spans="1:1" x14ac:dyDescent="0.25">
      <c r="A156" s="7"/>
    </row>
    <row r="159" spans="1:1" x14ac:dyDescent="0.25">
      <c r="A159" s="7"/>
    </row>
    <row r="160" spans="1:1" x14ac:dyDescent="0.25">
      <c r="A160" s="7"/>
    </row>
  </sheetData>
  <mergeCells count="2">
    <mergeCell ref="A1:B1"/>
    <mergeCell ref="A2:E2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полугодие</vt:lpstr>
      <vt:lpstr>полугодие!Заголовки_для_печати</vt:lpstr>
      <vt:lpstr>полугодие!Область_печати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2023-08-01T05:57:19Z</dcterms:modified>
</cp:coreProperties>
</file>