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3096" yWindow="0" windowWidth="22260" windowHeight="12648"/>
  </bookViews>
  <sheets>
    <sheet name="полугодие 2023 года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F13" i="1"/>
  <c r="D13" i="1"/>
  <c r="F15" i="1" l="1"/>
  <c r="G15" i="1"/>
  <c r="D26" i="1" l="1"/>
  <c r="E26" i="1"/>
  <c r="G27" i="1"/>
  <c r="F27" i="1"/>
  <c r="F18" i="1"/>
  <c r="G18" i="1"/>
  <c r="D17" i="1"/>
  <c r="E17" i="1"/>
  <c r="E34" i="1" l="1"/>
  <c r="D34" i="1"/>
  <c r="E7" i="1"/>
  <c r="D7" i="1"/>
  <c r="E32" i="1" l="1"/>
  <c r="D32" i="1"/>
  <c r="E29" i="1"/>
  <c r="D29" i="1"/>
  <c r="E21" i="1"/>
  <c r="D21" i="1"/>
  <c r="G10" i="1"/>
  <c r="G11" i="1"/>
  <c r="G12" i="1"/>
  <c r="G14" i="1"/>
  <c r="G16" i="1"/>
  <c r="G19" i="1"/>
  <c r="G20" i="1"/>
  <c r="G22" i="1"/>
  <c r="G23" i="1"/>
  <c r="G24" i="1"/>
  <c r="G25" i="1"/>
  <c r="G28" i="1"/>
  <c r="G30" i="1"/>
  <c r="G31" i="1"/>
  <c r="G33" i="1"/>
  <c r="G35" i="1"/>
  <c r="G36" i="1"/>
  <c r="G8" i="1"/>
  <c r="G9" i="1"/>
  <c r="F8" i="1"/>
  <c r="F9" i="1"/>
  <c r="F10" i="1"/>
  <c r="F11" i="1"/>
  <c r="F12" i="1"/>
  <c r="F14" i="1"/>
  <c r="F16" i="1"/>
  <c r="F19" i="1"/>
  <c r="F20" i="1"/>
  <c r="F22" i="1"/>
  <c r="F23" i="1"/>
  <c r="F24" i="1"/>
  <c r="F25" i="1"/>
  <c r="F28" i="1"/>
  <c r="F26" i="1" s="1"/>
  <c r="F30" i="1"/>
  <c r="F31" i="1"/>
  <c r="F33" i="1"/>
  <c r="F32" i="1" s="1"/>
  <c r="F35" i="1"/>
  <c r="F36" i="1"/>
  <c r="F17" i="1" l="1"/>
  <c r="F34" i="1"/>
  <c r="F7" i="1"/>
  <c r="F29" i="1"/>
  <c r="G32" i="1"/>
  <c r="F21" i="1"/>
  <c r="G21" i="1"/>
  <c r="G29" i="1"/>
  <c r="G34" i="1"/>
  <c r="G26" i="1"/>
  <c r="G17" i="1"/>
  <c r="D6" i="1"/>
  <c r="G13" i="1"/>
  <c r="G7" i="1"/>
  <c r="E6" i="1"/>
  <c r="F6" i="1" l="1"/>
  <c r="G6" i="1"/>
</calcChain>
</file>

<file path=xl/sharedStrings.xml><?xml version="1.0" encoding="utf-8"?>
<sst xmlns="http://schemas.openxmlformats.org/spreadsheetml/2006/main" count="91" uniqueCount="53">
  <si>
    <t>Наименование</t>
  </si>
  <si>
    <t>Раздел</t>
  </si>
  <si>
    <t>ВСЕГО РАСХОДОВ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</si>
  <si>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</si>
  <si>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</si>
  <si>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</si>
  <si>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</si>
  <si>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</si>
  <si>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</si>
  <si>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</si>
  <si>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</si>
  <si>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</si>
  <si>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</si>
  <si>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</si>
  <si>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</si>
  <si>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</si>
  <si>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</si>
  <si>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</si>
  <si>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</si>
  <si>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</si>
  <si>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</si>
  <si>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</si>
  <si>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05</t>
  </si>
  <si>
    <t>Транспорт</t>
  </si>
  <si>
    <t>08</t>
  </si>
  <si>
    <t>Дорожное хозяйство (дорожные фонды)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</si>
  <si>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</si>
  <si>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</si>
  <si>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</si>
  <si>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</si>
  <si>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</si>
  <si>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</si>
  <si>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</si>
  <si>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</si>
  <si>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Другие вопросы в области образования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</si>
  <si>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</si>
  <si>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</si>
  <si>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</si>
  <si>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</si>
  <si>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</si>
  <si>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</si>
  <si>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</si>
  <si>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</si>
  <si>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Исполнено, тыс.руб.</t>
  </si>
  <si>
    <t>Показатели исполнения</t>
  </si>
  <si>
    <t>отклонение ("-" неисполнено, "+" перевыполнение плана), тыс.руб.</t>
  </si>
  <si>
    <t>процент исполнения, %</t>
  </si>
  <si>
    <t>Под-раздел</t>
  </si>
  <si>
    <t>Сельское хозяйство и рыболовство</t>
  </si>
  <si>
    <t>Профессиональная подготовка, переподготовка и повышение квалификации</t>
  </si>
  <si>
    <t>Сведения об исполнении районного бюджета по расходам в разрезе разделов и подразделов классификации расходов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полугодие 2023 года в сравнении с запланированными значениями на соответствующий период</t>
  </si>
  <si>
    <t>Кассовый план на полугодие                                          2023 года, тыс.руб.</t>
  </si>
  <si>
    <t>Защита населения и территории от чрезвычайных ситуаций природного и техногенного характера, пожарная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</si>
</sst>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\ _₽_-;\-* #,##0.0\ _₽_-;_-* &quot;-&quot;?\ _₽_-;_-@_-"/>
    <numFmt numFmtId="165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7">
    <xf numFmtId="0" fontId="0" fillId="0" borderId="0" xfId="0"/>
    <xf numFmtId="165" fontId="1" fillId="0" borderId="1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Font="1"/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6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6"/>
  <sheetViews>
    <sheetView tabSelected="1" zoomScaleNormal="100" workbookViewId="0">
      <selection activeCell="F6" sqref="F6"/>
    </sheetView>
  </sheetViews>
  <sheetFormatPr defaultRowHeight="14.4" x14ac:dyDescent="0.3"/>
  <cols>
    <col min="1" max="1" width="45.44140625" style="3" customWidth="1"/>
    <col min="2" max="3" width="8.77734375" style="3" customWidth="1"/>
    <col min="4" max="6" width="15.88671875" style="3" customWidth="1"/>
    <col min="7" max="7" width="12.88671875" style="3" customWidth="1"/>
    <col min="8" max="16384" width="8.88671875" style="3"/>
  </cols>
  <sheetData>
    <row r="2" spans="1:7" ht="30" customHeight="1" x14ac:dyDescent="0.3">
      <c r="A2" s="13" t="s">
        <v>50</v>
      </c>
      <c r="B2" s="13"/>
      <c r="C2" s="13"/>
      <c r="D2" s="13"/>
      <c r="E2" s="13"/>
      <c r="F2" s="13"/>
      <c r="G2" s="13"/>
    </row>
    <row r="4" spans="1:7" ht="13.8" customHeight="1" x14ac:dyDescent="0.3">
      <c r="A4" s="15" t="s">
        <v>0</v>
      </c>
      <c r="B4" s="15" t="s">
        <v>1</v>
      </c>
      <c r="C4" s="15" t="s">
        <v>47</v>
      </c>
      <c r="D4" s="16" t="s">
        <v>51</v>
      </c>
      <c r="E4" s="16" t="s">
        <v>43</v>
      </c>
      <c r="F4" s="14" t="s">
        <v>44</v>
      </c>
      <c r="G4" s="14"/>
    </row>
    <row r="5" spans="1:7" ht="69" customHeight="1" x14ac:dyDescent="0.3">
      <c r="A5" s="15"/>
      <c r="B5" s="15"/>
      <c r="C5" s="15"/>
      <c r="D5" s="16"/>
      <c r="E5" s="16"/>
      <c r="F5" s="1" t="s">
        <v>45</v>
      </c>
      <c r="G5" s="4" t="s">
        <v>46</v>
      </c>
    </row>
    <row r="6" spans="1:7" s="2" customFormat="1" x14ac:dyDescent="0.3">
      <c r="A6" s="5" t="s">
        <v>2</v>
      </c>
      <c r="B6" s="6"/>
      <c r="C6" s="6"/>
      <c r="D6" s="7">
        <f>D7+D13+D17+D21+D26+D29+D32+D34</f>
        <v>625155.39999999991</v>
      </c>
      <c r="E6" s="7">
        <f>E7+E13+E17+E21+E26+E29+E32+E34</f>
        <v>595800.80000000005</v>
      </c>
      <c r="F6" s="7">
        <f>F7+F13+F17+F21+F26+F29+F32+F34</f>
        <v>-29354.599999999984</v>
      </c>
      <c r="G6" s="7">
        <f>(E6/D6)*100</f>
        <v>95.304431506150337</v>
      </c>
    </row>
    <row r="7" spans="1:7" s="2" customFormat="1" x14ac:dyDescent="0.3">
      <c r="A7" s="5" t="s">
        <v>3</v>
      </c>
      <c r="B7" s="6" t="s">
        <v>4</v>
      </c>
      <c r="C7" s="6"/>
      <c r="D7" s="7">
        <f>SUM(D8:D12)</f>
        <v>93641.099999999991</v>
      </c>
      <c r="E7" s="7">
        <f>SUM(E8:E12)</f>
        <v>92553.2</v>
      </c>
      <c r="F7" s="7">
        <f>SUM(F8:F12)</f>
        <v>-1087.900000000001</v>
      </c>
      <c r="G7" s="7">
        <f t="shared" ref="G7:G36" si="0">(E7/D7)*100</f>
        <v>98.838223814115807</v>
      </c>
    </row>
    <row r="8" spans="1:7" ht="42" x14ac:dyDescent="0.3">
      <c r="A8" s="8" t="s">
        <v>5</v>
      </c>
      <c r="B8" s="9" t="s">
        <v>4</v>
      </c>
      <c r="C8" s="9" t="s">
        <v>6</v>
      </c>
      <c r="D8" s="10">
        <v>2139.6999999999998</v>
      </c>
      <c r="E8" s="10">
        <v>2139.6</v>
      </c>
      <c r="F8" s="10">
        <f t="shared" ref="F8:F36" si="1">E8-D8</f>
        <v>-9.9999999999909051E-2</v>
      </c>
      <c r="G8" s="10">
        <f t="shared" si="0"/>
        <v>99.995326447632848</v>
      </c>
    </row>
    <row r="9" spans="1:7" ht="55.8" x14ac:dyDescent="0.3">
      <c r="A9" s="8" t="s">
        <v>7</v>
      </c>
      <c r="B9" s="9" t="s">
        <v>4</v>
      </c>
      <c r="C9" s="9" t="s">
        <v>8</v>
      </c>
      <c r="D9" s="10">
        <v>9935.2999999999993</v>
      </c>
      <c r="E9" s="10">
        <v>9935</v>
      </c>
      <c r="F9" s="10">
        <f t="shared" si="1"/>
        <v>-0.2999999999992724</v>
      </c>
      <c r="G9" s="10">
        <f t="shared" si="0"/>
        <v>99.996980463599499</v>
      </c>
    </row>
    <row r="10" spans="1:7" ht="55.8" x14ac:dyDescent="0.3">
      <c r="A10" s="8" t="s">
        <v>9</v>
      </c>
      <c r="B10" s="9" t="s">
        <v>4</v>
      </c>
      <c r="C10" s="9" t="s">
        <v>10</v>
      </c>
      <c r="D10" s="10">
        <v>36243.5</v>
      </c>
      <c r="E10" s="10">
        <v>36242.5</v>
      </c>
      <c r="F10" s="10">
        <f t="shared" si="1"/>
        <v>-1</v>
      </c>
      <c r="G10" s="10">
        <f t="shared" si="0"/>
        <v>99.997240884572406</v>
      </c>
    </row>
    <row r="11" spans="1:7" ht="42" x14ac:dyDescent="0.3">
      <c r="A11" s="8" t="s">
        <v>11</v>
      </c>
      <c r="B11" s="9" t="s">
        <v>4</v>
      </c>
      <c r="C11" s="9" t="s">
        <v>12</v>
      </c>
      <c r="D11" s="10">
        <v>29157.9</v>
      </c>
      <c r="E11" s="10">
        <v>28212.2</v>
      </c>
      <c r="F11" s="10">
        <f t="shared" si="1"/>
        <v>-945.70000000000073</v>
      </c>
      <c r="G11" s="10">
        <f t="shared" si="0"/>
        <v>96.756625134183182</v>
      </c>
    </row>
    <row r="12" spans="1:7" x14ac:dyDescent="0.3">
      <c r="A12" s="8" t="s">
        <v>13</v>
      </c>
      <c r="B12" s="9" t="s">
        <v>4</v>
      </c>
      <c r="C12" s="9" t="s">
        <v>14</v>
      </c>
      <c r="D12" s="10">
        <v>16164.7</v>
      </c>
      <c r="E12" s="10">
        <v>16023.9</v>
      </c>
      <c r="F12" s="10">
        <f t="shared" si="1"/>
        <v>-140.80000000000109</v>
      </c>
      <c r="G12" s="10">
        <f t="shared" si="0"/>
        <v>99.128966204136177</v>
      </c>
    </row>
    <row r="13" spans="1:7" s="2" customFormat="1" ht="28.2" x14ac:dyDescent="0.3">
      <c r="A13" s="5" t="s">
        <v>15</v>
      </c>
      <c r="B13" s="6" t="s">
        <v>8</v>
      </c>
      <c r="C13" s="6"/>
      <c r="D13" s="7">
        <f t="shared" ref="D13" si="2">SUM(D14:D16)</f>
        <v>6395.4000000000005</v>
      </c>
      <c r="E13" s="7">
        <f t="shared" ref="E13:F13" si="3">SUM(E14:E16)</f>
        <v>6031</v>
      </c>
      <c r="F13" s="7">
        <f t="shared" si="3"/>
        <v>-364.40000000000066</v>
      </c>
      <c r="G13" s="7">
        <f t="shared" si="0"/>
        <v>94.302154673671694</v>
      </c>
    </row>
    <row r="14" spans="1:7" x14ac:dyDescent="0.3">
      <c r="A14" s="8" t="s">
        <v>16</v>
      </c>
      <c r="B14" s="9" t="s">
        <v>8</v>
      </c>
      <c r="C14" s="9" t="s">
        <v>17</v>
      </c>
      <c r="D14" s="10">
        <v>4744.6000000000004</v>
      </c>
      <c r="E14" s="10">
        <v>4730.3999999999996</v>
      </c>
      <c r="F14" s="10">
        <f t="shared" si="1"/>
        <v>-14.200000000000728</v>
      </c>
      <c r="G14" s="10">
        <f t="shared" si="0"/>
        <v>99.700712388820961</v>
      </c>
    </row>
    <row r="15" spans="1:7" ht="42" x14ac:dyDescent="0.3">
      <c r="A15" s="8" t="s">
        <v>52</v>
      </c>
      <c r="B15" s="9" t="s">
        <v>8</v>
      </c>
      <c r="C15" s="9">
        <v>10</v>
      </c>
      <c r="D15" s="10">
        <v>742.8</v>
      </c>
      <c r="E15" s="10">
        <v>392.6</v>
      </c>
      <c r="F15" s="10">
        <f t="shared" si="1"/>
        <v>-350.19999999999993</v>
      </c>
      <c r="G15" s="10">
        <f t="shared" si="0"/>
        <v>52.854065697361342</v>
      </c>
    </row>
    <row r="16" spans="1:7" ht="28.8" customHeight="1" x14ac:dyDescent="0.3">
      <c r="A16" s="8" t="s">
        <v>19</v>
      </c>
      <c r="B16" s="9" t="s">
        <v>8</v>
      </c>
      <c r="C16" s="9" t="s">
        <v>20</v>
      </c>
      <c r="D16" s="10">
        <v>908</v>
      </c>
      <c r="E16" s="10">
        <v>908</v>
      </c>
      <c r="F16" s="10">
        <f t="shared" si="1"/>
        <v>0</v>
      </c>
      <c r="G16" s="10">
        <f t="shared" si="0"/>
        <v>100</v>
      </c>
    </row>
    <row r="17" spans="1:7" s="2" customFormat="1" x14ac:dyDescent="0.3">
      <c r="A17" s="5" t="s">
        <v>21</v>
      </c>
      <c r="B17" s="6" t="s">
        <v>10</v>
      </c>
      <c r="C17" s="6"/>
      <c r="D17" s="7">
        <f t="shared" ref="D17:F17" si="4">SUM(D18:D20)</f>
        <v>82723.899999999994</v>
      </c>
      <c r="E17" s="7">
        <f t="shared" si="4"/>
        <v>81743.3</v>
      </c>
      <c r="F17" s="7">
        <f t="shared" si="4"/>
        <v>-980.59999999999945</v>
      </c>
      <c r="G17" s="7">
        <f t="shared" si="0"/>
        <v>98.814611013262194</v>
      </c>
    </row>
    <row r="18" spans="1:7" s="2" customFormat="1" x14ac:dyDescent="0.3">
      <c r="A18" s="8" t="s">
        <v>48</v>
      </c>
      <c r="B18" s="9" t="s">
        <v>10</v>
      </c>
      <c r="C18" s="11" t="s">
        <v>22</v>
      </c>
      <c r="D18" s="10">
        <v>67293.7</v>
      </c>
      <c r="E18" s="10">
        <v>67293.7</v>
      </c>
      <c r="F18" s="10">
        <f t="shared" ref="F18" si="5">E18-D18</f>
        <v>0</v>
      </c>
      <c r="G18" s="10">
        <f t="shared" ref="G18" si="6">(E18/D18)*100</f>
        <v>100</v>
      </c>
    </row>
    <row r="19" spans="1:7" x14ac:dyDescent="0.3">
      <c r="A19" s="8" t="s">
        <v>23</v>
      </c>
      <c r="B19" s="9" t="s">
        <v>10</v>
      </c>
      <c r="C19" s="9" t="s">
        <v>24</v>
      </c>
      <c r="D19" s="10">
        <v>7349</v>
      </c>
      <c r="E19" s="10">
        <v>7208.5</v>
      </c>
      <c r="F19" s="10">
        <f t="shared" si="1"/>
        <v>-140.5</v>
      </c>
      <c r="G19" s="10">
        <f t="shared" si="0"/>
        <v>98.088175261940407</v>
      </c>
    </row>
    <row r="20" spans="1:7" x14ac:dyDescent="0.3">
      <c r="A20" s="8" t="s">
        <v>25</v>
      </c>
      <c r="B20" s="9" t="s">
        <v>10</v>
      </c>
      <c r="C20" s="9" t="s">
        <v>17</v>
      </c>
      <c r="D20" s="10">
        <v>8081.2</v>
      </c>
      <c r="E20" s="10">
        <v>7241.1</v>
      </c>
      <c r="F20" s="10">
        <f t="shared" si="1"/>
        <v>-840.09999999999945</v>
      </c>
      <c r="G20" s="10">
        <f t="shared" si="0"/>
        <v>89.604266693065398</v>
      </c>
    </row>
    <row r="21" spans="1:7" s="2" customFormat="1" ht="14.4" customHeight="1" x14ac:dyDescent="0.3">
      <c r="A21" s="5" t="s">
        <v>27</v>
      </c>
      <c r="B21" s="6" t="s">
        <v>22</v>
      </c>
      <c r="C21" s="6"/>
      <c r="D21" s="7">
        <f>D22+D23+D24+D25</f>
        <v>266568.2</v>
      </c>
      <c r="E21" s="7">
        <f t="shared" ref="E21:F21" si="7">E22+E23+E24+E25</f>
        <v>240000.9</v>
      </c>
      <c r="F21" s="7">
        <f t="shared" si="7"/>
        <v>-26567.299999999985</v>
      </c>
      <c r="G21" s="7">
        <f t="shared" si="0"/>
        <v>90.033582400301299</v>
      </c>
    </row>
    <row r="22" spans="1:7" x14ac:dyDescent="0.3">
      <c r="A22" s="8" t="s">
        <v>28</v>
      </c>
      <c r="B22" s="9" t="s">
        <v>22</v>
      </c>
      <c r="C22" s="9" t="s">
        <v>4</v>
      </c>
      <c r="D22" s="10">
        <v>25807.7</v>
      </c>
      <c r="E22" s="10">
        <v>4022.4</v>
      </c>
      <c r="F22" s="10">
        <f t="shared" si="1"/>
        <v>-21785.3</v>
      </c>
      <c r="G22" s="10">
        <f t="shared" si="0"/>
        <v>15.58604602502354</v>
      </c>
    </row>
    <row r="23" spans="1:7" x14ac:dyDescent="0.3">
      <c r="A23" s="8" t="s">
        <v>29</v>
      </c>
      <c r="B23" s="9" t="s">
        <v>22</v>
      </c>
      <c r="C23" s="9" t="s">
        <v>6</v>
      </c>
      <c r="D23" s="10">
        <v>145087.79999999999</v>
      </c>
      <c r="E23" s="10">
        <v>142125.6</v>
      </c>
      <c r="F23" s="10">
        <f t="shared" si="1"/>
        <v>-2962.1999999999825</v>
      </c>
      <c r="G23" s="10">
        <f t="shared" si="0"/>
        <v>97.958339708783242</v>
      </c>
    </row>
    <row r="24" spans="1:7" x14ac:dyDescent="0.3">
      <c r="A24" s="8" t="s">
        <v>30</v>
      </c>
      <c r="B24" s="9" t="s">
        <v>22</v>
      </c>
      <c r="C24" s="9" t="s">
        <v>8</v>
      </c>
      <c r="D24" s="10">
        <v>49979.3</v>
      </c>
      <c r="E24" s="10">
        <v>48397.4</v>
      </c>
      <c r="F24" s="10">
        <f t="shared" si="1"/>
        <v>-1581.9000000000015</v>
      </c>
      <c r="G24" s="10">
        <f t="shared" si="0"/>
        <v>96.834889644312739</v>
      </c>
    </row>
    <row r="25" spans="1:7" ht="28.2" x14ac:dyDescent="0.3">
      <c r="A25" s="8" t="s">
        <v>31</v>
      </c>
      <c r="B25" s="9" t="s">
        <v>22</v>
      </c>
      <c r="C25" s="9" t="s">
        <v>22</v>
      </c>
      <c r="D25" s="10">
        <v>45693.4</v>
      </c>
      <c r="E25" s="10">
        <v>45455.5</v>
      </c>
      <c r="F25" s="10">
        <f t="shared" si="1"/>
        <v>-237.90000000000146</v>
      </c>
      <c r="G25" s="10">
        <f t="shared" si="0"/>
        <v>99.479355880718003</v>
      </c>
    </row>
    <row r="26" spans="1:7" s="2" customFormat="1" x14ac:dyDescent="0.3">
      <c r="A26" s="5" t="s">
        <v>32</v>
      </c>
      <c r="B26" s="6" t="s">
        <v>33</v>
      </c>
      <c r="C26" s="6"/>
      <c r="D26" s="7">
        <f t="shared" ref="D26:F26" si="8">SUM(D27:D28)</f>
        <v>2149.1</v>
      </c>
      <c r="E26" s="7">
        <f t="shared" si="8"/>
        <v>1909.7</v>
      </c>
      <c r="F26" s="7">
        <f t="shared" si="8"/>
        <v>-239.39999999999992</v>
      </c>
      <c r="G26" s="7">
        <f t="shared" si="0"/>
        <v>88.860453212972885</v>
      </c>
    </row>
    <row r="27" spans="1:7" ht="28.2" x14ac:dyDescent="0.3">
      <c r="A27" s="12" t="s">
        <v>49</v>
      </c>
      <c r="B27" s="9" t="s">
        <v>33</v>
      </c>
      <c r="C27" s="11" t="s">
        <v>22</v>
      </c>
      <c r="D27" s="10">
        <v>362.4</v>
      </c>
      <c r="E27" s="10">
        <v>362.3</v>
      </c>
      <c r="F27" s="10">
        <f t="shared" ref="F27" si="9">E27-D27</f>
        <v>-9.9999999999965894E-2</v>
      </c>
      <c r="G27" s="10">
        <f t="shared" ref="G27" si="10">(E27/D27)*100</f>
        <v>99.972406181015458</v>
      </c>
    </row>
    <row r="28" spans="1:7" x14ac:dyDescent="0.3">
      <c r="A28" s="8" t="s">
        <v>34</v>
      </c>
      <c r="B28" s="9" t="s">
        <v>33</v>
      </c>
      <c r="C28" s="9" t="s">
        <v>17</v>
      </c>
      <c r="D28" s="10">
        <v>1786.7</v>
      </c>
      <c r="E28" s="10">
        <v>1547.4</v>
      </c>
      <c r="F28" s="10">
        <f t="shared" si="1"/>
        <v>-239.29999999999995</v>
      </c>
      <c r="G28" s="10">
        <f t="shared" si="0"/>
        <v>86.606593160575358</v>
      </c>
    </row>
    <row r="29" spans="1:7" s="2" customFormat="1" x14ac:dyDescent="0.3">
      <c r="A29" s="5" t="s">
        <v>35</v>
      </c>
      <c r="B29" s="6" t="s">
        <v>18</v>
      </c>
      <c r="C29" s="6"/>
      <c r="D29" s="7">
        <f>D30+D31</f>
        <v>13760.5</v>
      </c>
      <c r="E29" s="7">
        <f t="shared" ref="E29:F29" si="11">E30+E31</f>
        <v>13760.3</v>
      </c>
      <c r="F29" s="7">
        <f t="shared" si="11"/>
        <v>-0.1999999999998181</v>
      </c>
      <c r="G29" s="7">
        <f t="shared" si="0"/>
        <v>99.998546564441696</v>
      </c>
    </row>
    <row r="30" spans="1:7" x14ac:dyDescent="0.3">
      <c r="A30" s="8" t="s">
        <v>36</v>
      </c>
      <c r="B30" s="9" t="s">
        <v>18</v>
      </c>
      <c r="C30" s="9" t="s">
        <v>4</v>
      </c>
      <c r="D30" s="10">
        <v>6067.8</v>
      </c>
      <c r="E30" s="10">
        <v>6067.8</v>
      </c>
      <c r="F30" s="10">
        <f t="shared" si="1"/>
        <v>0</v>
      </c>
      <c r="G30" s="10">
        <f t="shared" si="0"/>
        <v>100</v>
      </c>
    </row>
    <row r="31" spans="1:7" x14ac:dyDescent="0.3">
      <c r="A31" s="8" t="s">
        <v>37</v>
      </c>
      <c r="B31" s="9" t="s">
        <v>18</v>
      </c>
      <c r="C31" s="9" t="s">
        <v>8</v>
      </c>
      <c r="D31" s="10">
        <v>7692.7</v>
      </c>
      <c r="E31" s="10">
        <v>7692.5</v>
      </c>
      <c r="F31" s="10">
        <f t="shared" si="1"/>
        <v>-0.1999999999998181</v>
      </c>
      <c r="G31" s="10">
        <f t="shared" si="0"/>
        <v>99.997400132593242</v>
      </c>
    </row>
    <row r="32" spans="1:7" s="2" customFormat="1" x14ac:dyDescent="0.3">
      <c r="A32" s="5" t="s">
        <v>38</v>
      </c>
      <c r="B32" s="6" t="s">
        <v>26</v>
      </c>
      <c r="C32" s="6"/>
      <c r="D32" s="7">
        <f>D33</f>
        <v>1361.5</v>
      </c>
      <c r="E32" s="7">
        <f t="shared" ref="E32:F32" si="12">E33</f>
        <v>1361.4</v>
      </c>
      <c r="F32" s="7">
        <f t="shared" si="12"/>
        <v>-9.9999999999909051E-2</v>
      </c>
      <c r="G32" s="7">
        <f t="shared" si="0"/>
        <v>99.992655159750271</v>
      </c>
    </row>
    <row r="33" spans="1:7" x14ac:dyDescent="0.3">
      <c r="A33" s="8" t="s">
        <v>39</v>
      </c>
      <c r="B33" s="9" t="s">
        <v>26</v>
      </c>
      <c r="C33" s="9" t="s">
        <v>6</v>
      </c>
      <c r="D33" s="10">
        <v>1361.5</v>
      </c>
      <c r="E33" s="10">
        <v>1361.4</v>
      </c>
      <c r="F33" s="10">
        <f t="shared" si="1"/>
        <v>-9.9999999999909051E-2</v>
      </c>
      <c r="G33" s="10">
        <f t="shared" si="0"/>
        <v>99.992655159750271</v>
      </c>
    </row>
    <row r="34" spans="1:7" s="2" customFormat="1" ht="42" x14ac:dyDescent="0.3">
      <c r="A34" s="5" t="s">
        <v>40</v>
      </c>
      <c r="B34" s="6" t="s">
        <v>20</v>
      </c>
      <c r="C34" s="6"/>
      <c r="D34" s="7">
        <f>SUM(D35:D36)</f>
        <v>158555.70000000001</v>
      </c>
      <c r="E34" s="7">
        <f t="shared" ref="E34:F34" si="13">SUM(E35:E36)</f>
        <v>158441</v>
      </c>
      <c r="F34" s="7">
        <f t="shared" si="13"/>
        <v>-114.69999999999709</v>
      </c>
      <c r="G34" s="7">
        <f t="shared" si="0"/>
        <v>99.927659491270248</v>
      </c>
    </row>
    <row r="35" spans="1:7" ht="42" x14ac:dyDescent="0.3">
      <c r="A35" s="8" t="s">
        <v>41</v>
      </c>
      <c r="B35" s="9" t="s">
        <v>20</v>
      </c>
      <c r="C35" s="9" t="s">
        <v>4</v>
      </c>
      <c r="D35" s="10">
        <v>29725.5</v>
      </c>
      <c r="E35" s="10">
        <v>29725.5</v>
      </c>
      <c r="F35" s="10">
        <f t="shared" si="1"/>
        <v>0</v>
      </c>
      <c r="G35" s="10">
        <f t="shared" si="0"/>
        <v>100</v>
      </c>
    </row>
    <row r="36" spans="1:7" ht="28.2" x14ac:dyDescent="0.3">
      <c r="A36" s="8" t="s">
        <v>42</v>
      </c>
      <c r="B36" s="9" t="s">
        <v>20</v>
      </c>
      <c r="C36" s="9" t="s">
        <v>8</v>
      </c>
      <c r="D36" s="10">
        <v>128830.2</v>
      </c>
      <c r="E36" s="10">
        <v>128715.5</v>
      </c>
      <c r="F36" s="10">
        <f t="shared" si="1"/>
        <v>-114.69999999999709</v>
      </c>
      <c r="G36" s="10">
        <f t="shared" si="0"/>
        <v>99.910968080465608</v>
      </c>
    </row>
  </sheetData>
  <mergeCells count="7"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полугодие 2023 года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2023-07-11T12:51:52Z</dcterms:modified>
</cp:coreProperties>
</file>