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90" yWindow="0" windowWidth="22260" windowHeight="12645"/>
  </bookViews>
  <sheets>
    <sheet name="Лист1" sheetId="1" r:id="rId1"/>
  </sheets>
  <definedNames>
    <definedName name="_xlnm.Print_Titles" localSheetId="0">Лист1!$3:$3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E51" i="1"/>
  <c r="C51" i="1"/>
  <c r="E57" i="1"/>
  <c r="D43" i="1"/>
  <c r="C43" i="1"/>
  <c r="E47" i="1"/>
  <c r="D37" i="1"/>
  <c r="C37" i="1"/>
  <c r="D59" i="1" l="1"/>
  <c r="C59" i="1"/>
  <c r="E63" i="1"/>
  <c r="E62" i="1"/>
  <c r="E61" i="1"/>
  <c r="E60" i="1"/>
  <c r="E59" i="1" l="1"/>
  <c r="E36" i="1" l="1"/>
  <c r="D34" i="1"/>
  <c r="C34" i="1"/>
  <c r="E31" i="1"/>
  <c r="D28" i="1"/>
  <c r="C28" i="1"/>
  <c r="D9" i="1"/>
  <c r="C9" i="1"/>
  <c r="E24" i="1" l="1"/>
  <c r="E25" i="1"/>
  <c r="D23" i="1"/>
  <c r="C23" i="1"/>
  <c r="E23" i="1" l="1"/>
  <c r="E58" i="1" l="1"/>
  <c r="E56" i="1"/>
  <c r="E55" i="1"/>
  <c r="E54" i="1"/>
  <c r="E53" i="1"/>
  <c r="E52" i="1"/>
  <c r="E29" i="1"/>
  <c r="E30" i="1"/>
  <c r="E35" i="1" l="1"/>
  <c r="E34" i="1" s="1"/>
  <c r="E50" i="1"/>
  <c r="E49" i="1"/>
  <c r="D48" i="1"/>
  <c r="C48" i="1"/>
  <c r="E46" i="1"/>
  <c r="E45" i="1"/>
  <c r="E44" i="1"/>
  <c r="E42" i="1"/>
  <c r="E41" i="1"/>
  <c r="D40" i="1"/>
  <c r="C40" i="1"/>
  <c r="E39" i="1"/>
  <c r="E38" i="1"/>
  <c r="E37" i="1" s="1"/>
  <c r="E33" i="1"/>
  <c r="E32" i="1"/>
  <c r="E27" i="1"/>
  <c r="E26" i="1"/>
  <c r="E22" i="1"/>
  <c r="E21" i="1"/>
  <c r="D20" i="1"/>
  <c r="C20" i="1"/>
  <c r="E19" i="1"/>
  <c r="E18" i="1"/>
  <c r="D17" i="1"/>
  <c r="C17" i="1"/>
  <c r="E16" i="1"/>
  <c r="E14" i="1"/>
  <c r="E13" i="1"/>
  <c r="E12" i="1"/>
  <c r="E11" i="1"/>
  <c r="E8" i="1"/>
  <c r="E7" i="1"/>
  <c r="E6" i="1"/>
  <c r="D5" i="1"/>
  <c r="C5" i="1"/>
  <c r="C4" i="1" s="1"/>
  <c r="E43" i="1" l="1"/>
  <c r="E28" i="1"/>
  <c r="D4" i="1"/>
  <c r="E48" i="1"/>
  <c r="E20" i="1"/>
  <c r="E40" i="1"/>
  <c r="E17" i="1"/>
  <c r="E15" i="1"/>
  <c r="E10" i="1"/>
  <c r="E5" i="1"/>
  <c r="E9" i="1" l="1"/>
  <c r="E4" i="1" s="1"/>
</calcChain>
</file>

<file path=xl/sharedStrings.xml><?xml version="1.0" encoding="utf-8"?>
<sst xmlns="http://schemas.openxmlformats.org/spreadsheetml/2006/main" count="126" uniqueCount="125">
  <si>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</si>
  <si>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</si>
  <si>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</si>
  <si>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</si>
  <si>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</si>
  <si>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</si>
  <si>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</si>
  <si>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</si>
  <si>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</si>
  <si>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</si>
  <si>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</si>
  <si>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</si>
  <si>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</si>
  <si>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</si>
  <si>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Оценка недвижимости, признание прав и регулирование отношений по муниципальной собственности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</si>
  <si>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</si>
  <si>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Мероприятия по землеустройству и землепользованию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</si>
  <si>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</si>
  <si>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</si>
  <si>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Организация и проведение официальных мероприятий муниципального района "Заполярный район"</t>
  </si>
  <si>
    <t>32.0.00.00000</t>
  </si>
  <si>
    <t>33.0.00.00000</t>
  </si>
  <si>
    <t>35.0.00.00000</t>
  </si>
  <si>
    <t>36.0.00.00000</t>
  </si>
  <si>
    <t>36.0.00.89260</t>
  </si>
  <si>
    <t>37.0.00.00000</t>
  </si>
  <si>
    <t>Первоначально утвержденные (установленные) решением о бюджете значения</t>
  </si>
  <si>
    <t>Отклонение ("-" неисполнено, "+" перевыполнение первоначального плана)</t>
  </si>
  <si>
    <t>Фактически исполнено</t>
  </si>
  <si>
    <t>тыс. руб.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</si>
  <si>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</si>
  <si>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Расходы по приобретению, содержанию, прочим мероприятиям, связанным с муниципальным имуществом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</si>
  <si>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</si>
  <si>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</si>
  <si>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32.0.00.86010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</si>
  <si>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</si>
  <si>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32.0.00.89230</t>
  </si>
  <si>
    <t>Муниципальная программа "Безопасность на территории муниципального района "Заполярный район" на 2019-2030 годы"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</si>
  <si>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</si>
  <si>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</si>
  <si>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</si>
  <si>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33.0.00.89240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</si>
  <si>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</si>
  <si>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</si>
  <si>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</si>
  <si>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</si>
  <si>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</si>
  <si>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 xml:space="preserve">Муниципальная программа "Развитие коммунальной инфраструктуры муниципального района "Заполярный район" на 2020-2030 годы" 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</si>
  <si>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</si>
  <si>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</si>
  <si>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</si>
  <si>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</si>
  <si>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</si>
  <si>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</si>
  <si>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</si>
  <si>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</si>
  <si>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</si>
  <si>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</si>
  <si>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</si>
  <si>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</si>
  <si>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39.0.00.86070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</si>
  <si>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</si>
  <si>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</si>
  <si>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</si>
  <si>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</si>
  <si>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40.0.00.79620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</si>
  <si>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</si>
  <si>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40.0.00.S9620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</si>
  <si>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</si>
  <si>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</si>
  <si>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</si>
  <si>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</si>
  <si>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</si>
  <si>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</si>
  <si>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</si>
  <si>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</si>
  <si>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</si>
  <si>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</si>
  <si>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</si>
  <si>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</si>
  <si>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</si>
  <si>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</si>
  <si>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36.0.00.S9850</t>
  </si>
  <si>
    <t>Муниципальная программа "Управление муниципальным имуществом муниципального района "Заполярный район" на 2022-2030 годы"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</si>
  <si>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</si>
  <si>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42.0.00.00000</t>
  </si>
  <si>
    <t>42.0.00.81100</t>
  </si>
  <si>
    <t>42.0.00.81110</t>
  </si>
  <si>
    <t>42.0.00.81120</t>
  </si>
  <si>
    <t>42.0.00.81130</t>
  </si>
  <si>
    <t>42.0.00.83010</t>
  </si>
  <si>
    <t>42.0.00.89210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</si>
  <si>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</si>
  <si>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Сведения о фактически произведенных расходах на реализацию муниципальных программ в сравнении с первоначально утвержденными (установленными) решением о районном бюджете значениями за 2024 год</t>
  </si>
  <si>
    <t>Муниципальная программа "Управление финансами в муниципальном районе "Заполярный район" на 2019-2026 годы"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</si>
  <si>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</si>
  <si>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31.0.00.84050</t>
  </si>
  <si>
    <t>31.0.00.84020</t>
  </si>
  <si>
    <t>31.0.00.84010</t>
  </si>
  <si>
    <t>31.0.00.80020</t>
  </si>
  <si>
    <t>31.0.00.81010</t>
  </si>
  <si>
    <t>31.0.00.81050</t>
  </si>
  <si>
    <t>31.0.00.81060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</si>
  <si>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</si>
  <si>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Расходы районного бюджета на мероприятия, софинансируемые в рамках государственных программ в части строительства (приобретения) объектов муниципальной собственности</t>
  </si>
  <si>
    <t>Расходы на реализацию природоохранных мероприятий</t>
  </si>
  <si>
    <t>36.0.00.85010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</si>
  <si>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</si>
  <si>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37.0.00.89270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</si>
  <si>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</si>
  <si>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</si>
  <si>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</si>
  <si>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</si>
  <si>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</si>
  <si>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</si>
  <si>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</si>
  <si>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</si>
  <si>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</si>
  <si>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</si>
  <si>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35.0.00.79050</t>
  </si>
  <si>
    <t>35.0.00.S9050</t>
  </si>
  <si>
    <t>Иные межбюджетные трансферты в рамках муниципальной программы "Развитие энергетики муниципального района "Заполярный район" на 2021-2030 годы"</t>
  </si>
  <si>
    <t>40.0.00.89310</t>
  </si>
  <si>
    <t>Проведение кадастровых работ по формированию земельных участков</t>
  </si>
  <si>
    <t>42.0.00.83020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</si>
</sst>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6" fillId="0" borderId="0"/>
    <xf numFmtId="0" fontId="8" fillId="0" borderId="3">
      <alignment vertical="top" wrapText="1"/>
    </xf>
  </cellStyleXfs>
  <cellXfs count="56">
    <xf numFmtId="0" fontId="0" fillId="0" borderId="0" xfId="0"/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3" borderId="2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center"/>
      <protection locked="0"/>
    </xf>
    <xf numFmtId="49" fontId="2" fillId="0" borderId="1" xfId="2" applyNumberFormat="1" applyFont="1" applyFill="1" applyBorder="1" applyAlignment="1" applyProtection="1">
      <alignment horizontal="center" wrapText="1"/>
      <protection locked="0"/>
    </xf>
    <xf numFmtId="166" fontId="2" fillId="0" borderId="1" xfId="2" applyNumberFormat="1" applyFont="1" applyFill="1" applyBorder="1" applyAlignment="1" applyProtection="1">
      <alignment horizontal="right"/>
      <protection locked="0"/>
    </xf>
    <xf numFmtId="49" fontId="2" fillId="0" borderId="1" xfId="2" applyNumberFormat="1" applyFont="1" applyFill="1" applyBorder="1" applyAlignment="1">
      <alignment horizontal="center"/>
    </xf>
    <xf numFmtId="166" fontId="2" fillId="0" borderId="1" xfId="3" applyNumberFormat="1" applyFont="1" applyFill="1" applyBorder="1" applyAlignment="1" applyProtection="1"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>
      <alignment horizontal="center"/>
    </xf>
    <xf numFmtId="166" fontId="1" fillId="0" borderId="1" xfId="3" applyNumberFormat="1" applyFont="1" applyFill="1" applyBorder="1" applyAlignment="1"/>
    <xf numFmtId="0" fontId="1" fillId="0" borderId="1" xfId="2" applyFont="1" applyFill="1" applyBorder="1" applyAlignment="1">
      <alignment horizontal="center"/>
    </xf>
    <xf numFmtId="49" fontId="1" fillId="0" borderId="1" xfId="4" applyNumberFormat="1" applyFont="1" applyFill="1" applyBorder="1" applyAlignment="1" applyProtection="1">
      <alignment horizontal="left" wrapText="1"/>
      <protection locked="0"/>
    </xf>
    <xf numFmtId="167" fontId="2" fillId="0" borderId="1" xfId="2" applyNumberFormat="1" applyFont="1" applyFill="1" applyBorder="1" applyAlignment="1"/>
    <xf numFmtId="0" fontId="1" fillId="0" borderId="1" xfId="4" applyNumberFormat="1" applyFont="1" applyFill="1" applyBorder="1" applyAlignment="1" applyProtection="1">
      <alignment horizontal="left" wrapText="1"/>
    </xf>
    <xf numFmtId="49" fontId="1" fillId="0" borderId="1" xfId="2" applyNumberFormat="1" applyFont="1" applyFill="1" applyBorder="1" applyAlignment="1" applyProtection="1">
      <alignment horizontal="center" wrapText="1"/>
      <protection locked="0"/>
    </xf>
    <xf numFmtId="167" fontId="1" fillId="0" borderId="1" xfId="2" applyNumberFormat="1" applyFont="1" applyFill="1" applyBorder="1" applyAlignment="1"/>
    <xf numFmtId="0" fontId="1" fillId="0" borderId="1" xfId="2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horizontal="left" wrapText="1"/>
      <protection locked="0"/>
    </xf>
    <xf numFmtId="0" fontId="2" fillId="0" borderId="1" xfId="2" applyFont="1" applyFill="1" applyBorder="1" applyAlignment="1">
      <alignment vertical="center" wrapText="1"/>
    </xf>
    <xf numFmtId="166" fontId="2" fillId="0" borderId="1" xfId="3" applyNumberFormat="1" applyFont="1" applyFill="1" applyBorder="1" applyAlignment="1">
      <alignment horizontal="right"/>
    </xf>
    <xf numFmtId="166" fontId="1" fillId="0" borderId="1" xfId="3" applyNumberFormat="1" applyFont="1" applyFill="1" applyBorder="1" applyAlignment="1">
      <alignment horizontal="center"/>
    </xf>
    <xf numFmtId="166" fontId="1" fillId="0" borderId="1" xfId="3" applyNumberFormat="1" applyFont="1" applyFill="1" applyBorder="1" applyAlignment="1" applyProtection="1">
      <protection locked="0"/>
    </xf>
    <xf numFmtId="0" fontId="2" fillId="0" borderId="1" xfId="2" applyFont="1" applyFill="1" applyBorder="1" applyAlignment="1">
      <alignment wrapText="1"/>
    </xf>
    <xf numFmtId="0" fontId="1" fillId="0" borderId="1" xfId="2" applyFont="1" applyFill="1" applyBorder="1" applyAlignment="1">
      <alignment vertical="center" wrapText="1"/>
    </xf>
    <xf numFmtId="166" fontId="1" fillId="0" borderId="1" xfId="3" applyNumberFormat="1" applyFont="1" applyFill="1" applyBorder="1" applyAlignment="1">
      <alignment wrapText="1"/>
    </xf>
    <xf numFmtId="0" fontId="2" fillId="0" borderId="1" xfId="2" applyNumberFormat="1" applyFont="1" applyFill="1" applyBorder="1" applyAlignment="1" applyProtection="1">
      <alignment horizontal="left" vertical="center" wrapText="1"/>
      <protection locked="0"/>
    </xf>
    <xf numFmtId="166" fontId="2" fillId="0" borderId="1" xfId="3" applyNumberFormat="1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2" applyFont="1" applyFill="1" applyBorder="1" applyAlignment="1" applyProtection="1">
      <alignment horizontal="left" vertical="center" wrapText="1"/>
      <protection locked="0"/>
    </xf>
    <xf numFmtId="14" fontId="1" fillId="0" borderId="1" xfId="2" quotePrefix="1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8" fontId="7" fillId="0" borderId="1" xfId="0" applyNumberFormat="1" applyFont="1" applyBorder="1"/>
    <xf numFmtId="168" fontId="4" fillId="0" borderId="1" xfId="0" applyNumberFormat="1" applyFont="1" applyBorder="1"/>
    <xf numFmtId="168" fontId="1" fillId="0" borderId="1" xfId="3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 wrapText="1"/>
    </xf>
    <xf numFmtId="164" fontId="4" fillId="0" borderId="1" xfId="0" applyNumberFormat="1" applyFont="1" applyBorder="1"/>
    <xf numFmtId="164" fontId="1" fillId="0" borderId="1" xfId="3" applyNumberFormat="1" applyFont="1" applyFill="1" applyBorder="1" applyAlignment="1">
      <alignment wrapText="1"/>
    </xf>
    <xf numFmtId="164" fontId="7" fillId="0" borderId="1" xfId="0" applyNumberFormat="1" applyFont="1" applyBorder="1"/>
  </cellXfs>
  <cellStyles count="6">
    <cellStyle name="xl37" xfId="5"/>
    <cellStyle name="Обычный" xfId="0" builtinId="0"/>
    <cellStyle name="Обычный 2" xfId="2"/>
    <cellStyle name="Обычный_Приложение № 3- расходы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zoomScaleNormal="100" workbookViewId="0">
      <selection activeCell="A34" sqref="A34:XFD34"/>
    </sheetView>
  </sheetViews>
  <sheetFormatPr defaultColWidth="8.85546875" defaultRowHeight="15" x14ac:dyDescent="0.25"/>
  <cols>
    <col min="1" max="1" width="48.7109375" style="3" customWidth="1"/>
    <col min="2" max="2" width="15.140625" style="3" customWidth="1"/>
    <col min="3" max="5" width="15.85546875" style="3" customWidth="1"/>
    <col min="6" max="16384" width="8.85546875" style="3"/>
  </cols>
  <sheetData>
    <row r="1" spans="1:5" ht="30" customHeight="1" x14ac:dyDescent="0.25">
      <c r="A1" s="52" t="s">
        <v>93</v>
      </c>
      <c r="B1" s="52"/>
      <c r="C1" s="52"/>
      <c r="D1" s="52"/>
      <c r="E1" s="52"/>
    </row>
    <row r="2" spans="1:5" x14ac:dyDescent="0.25">
      <c r="A2" s="1"/>
      <c r="B2" s="1"/>
      <c r="C2" s="1"/>
      <c r="D2" s="1"/>
      <c r="E2" s="1" t="s">
        <v>29</v>
      </c>
    </row>
    <row r="3" spans="1:5" ht="90" x14ac:dyDescent="0.25">
      <c r="A3" s="2" t="s">
        <v>0</v>
      </c>
      <c r="B3" s="2" t="s">
        <v>1</v>
      </c>
      <c r="C3" s="2" t="s">
        <v>26</v>
      </c>
      <c r="D3" s="4" t="s">
        <v>28</v>
      </c>
      <c r="E3" s="5" t="s">
        <v>27</v>
      </c>
    </row>
    <row r="4" spans="1:5" x14ac:dyDescent="0.25">
      <c r="A4" s="6" t="s">
        <v>2</v>
      </c>
      <c r="B4" s="7"/>
      <c r="C4" s="9">
        <f>C5+C9+C17+C20+C23+C28+C37+C40+C43+C48+C34+C51+C59</f>
        <v>1909555.3999999997</v>
      </c>
      <c r="D4" s="9">
        <f>D5+D9+D17+D20+D23+D28+D37+D40+D43+D48+D34+D51+D59</f>
        <v>1669619</v>
      </c>
      <c r="E4" s="9">
        <f>E5+E9+E17+E20+E23+E28+E37+E40+E43+E48+E34+E51+E59</f>
        <v>-239936.40000000002</v>
      </c>
    </row>
    <row r="5" spans="1:5" ht="43.5" x14ac:dyDescent="0.25">
      <c r="A5" s="6" t="s">
        <v>94</v>
      </c>
      <c r="B5" s="10" t="s">
        <v>3</v>
      </c>
      <c r="C5" s="11">
        <f>C6+C7+C8</f>
        <v>300342.5</v>
      </c>
      <c r="D5" s="11">
        <f>D6+D7+D8</f>
        <v>292015.09999999998</v>
      </c>
      <c r="E5" s="11">
        <f t="shared" ref="E5:E63" si="0">D5-C5</f>
        <v>-8327.4000000000233</v>
      </c>
    </row>
    <row r="6" spans="1:5" ht="30" x14ac:dyDescent="0.25">
      <c r="A6" s="12" t="s">
        <v>4</v>
      </c>
      <c r="B6" s="13" t="s">
        <v>5</v>
      </c>
      <c r="C6" s="14">
        <v>39392.9</v>
      </c>
      <c r="D6" s="14">
        <v>39544.5</v>
      </c>
      <c r="E6" s="14">
        <f t="shared" si="0"/>
        <v>151.59999999999854</v>
      </c>
    </row>
    <row r="7" spans="1:5" ht="30" x14ac:dyDescent="0.25">
      <c r="A7" s="12" t="s">
        <v>6</v>
      </c>
      <c r="B7" s="15" t="s">
        <v>7</v>
      </c>
      <c r="C7" s="14">
        <v>127164.1</v>
      </c>
      <c r="D7" s="14">
        <v>127164.1</v>
      </c>
      <c r="E7" s="14">
        <f t="shared" si="0"/>
        <v>0</v>
      </c>
    </row>
    <row r="8" spans="1:5" ht="45" x14ac:dyDescent="0.25">
      <c r="A8" s="16" t="s">
        <v>8</v>
      </c>
      <c r="B8" s="15" t="s">
        <v>9</v>
      </c>
      <c r="C8" s="14">
        <v>133785.5</v>
      </c>
      <c r="D8" s="14">
        <v>125306.5</v>
      </c>
      <c r="E8" s="14">
        <f t="shared" si="0"/>
        <v>-8479</v>
      </c>
    </row>
    <row r="9" spans="1:5" ht="57.75" x14ac:dyDescent="0.25">
      <c r="A9" s="48" t="s">
        <v>95</v>
      </c>
      <c r="B9" s="10" t="s">
        <v>10</v>
      </c>
      <c r="C9" s="17">
        <f>C10+C11+C12+C13+C14+C15+C16</f>
        <v>245050.19999999995</v>
      </c>
      <c r="D9" s="17">
        <f t="shared" ref="D9:E9" si="1">D10+D11+D12+D13+D14+D15+D16</f>
        <v>252783.39999999997</v>
      </c>
      <c r="E9" s="17">
        <f t="shared" si="1"/>
        <v>7733.1999999999916</v>
      </c>
    </row>
    <row r="10" spans="1:5" ht="30" x14ac:dyDescent="0.25">
      <c r="A10" s="49" t="s">
        <v>17</v>
      </c>
      <c r="B10" s="36" t="s">
        <v>99</v>
      </c>
      <c r="C10" s="20">
        <v>118962.2</v>
      </c>
      <c r="D10" s="20">
        <v>118033.4</v>
      </c>
      <c r="E10" s="20">
        <f t="shared" si="0"/>
        <v>-928.80000000000291</v>
      </c>
    </row>
    <row r="11" spans="1:5" ht="30" x14ac:dyDescent="0.25">
      <c r="A11" s="18" t="s">
        <v>4</v>
      </c>
      <c r="B11" s="36" t="s">
        <v>100</v>
      </c>
      <c r="C11" s="20">
        <v>105491.3</v>
      </c>
      <c r="D11" s="20">
        <v>114316.2</v>
      </c>
      <c r="E11" s="20">
        <f t="shared" si="0"/>
        <v>8824.8999999999942</v>
      </c>
    </row>
    <row r="12" spans="1:5" ht="30" x14ac:dyDescent="0.25">
      <c r="A12" s="38" t="s">
        <v>18</v>
      </c>
      <c r="B12" s="50" t="s">
        <v>101</v>
      </c>
      <c r="C12" s="20">
        <v>3413.8</v>
      </c>
      <c r="D12" s="20">
        <v>3353.3</v>
      </c>
      <c r="E12" s="20">
        <f t="shared" si="0"/>
        <v>-60.5</v>
      </c>
    </row>
    <row r="13" spans="1:5" ht="30" customHeight="1" x14ac:dyDescent="0.25">
      <c r="A13" s="38" t="s">
        <v>19</v>
      </c>
      <c r="B13" s="50" t="s">
        <v>102</v>
      </c>
      <c r="C13" s="20">
        <v>1626.4</v>
      </c>
      <c r="D13" s="20">
        <v>1452.2</v>
      </c>
      <c r="E13" s="20">
        <f t="shared" si="0"/>
        <v>-174.20000000000005</v>
      </c>
    </row>
    <row r="14" spans="1:5" ht="60" x14ac:dyDescent="0.25">
      <c r="A14" s="38" t="s">
        <v>11</v>
      </c>
      <c r="B14" s="36" t="s">
        <v>98</v>
      </c>
      <c r="C14" s="20">
        <v>12108.8</v>
      </c>
      <c r="D14" s="20">
        <v>12171</v>
      </c>
      <c r="E14" s="20">
        <f t="shared" si="0"/>
        <v>62.200000000000728</v>
      </c>
    </row>
    <row r="15" spans="1:5" ht="90" x14ac:dyDescent="0.25">
      <c r="A15" s="49" t="s">
        <v>12</v>
      </c>
      <c r="B15" s="36" t="s">
        <v>97</v>
      </c>
      <c r="C15" s="20">
        <v>2275.3000000000002</v>
      </c>
      <c r="D15" s="20">
        <v>2284.9</v>
      </c>
      <c r="E15" s="20">
        <f t="shared" si="0"/>
        <v>9.5999999999999091</v>
      </c>
    </row>
    <row r="16" spans="1:5" ht="60" x14ac:dyDescent="0.25">
      <c r="A16" s="38" t="s">
        <v>13</v>
      </c>
      <c r="B16" s="36" t="s">
        <v>96</v>
      </c>
      <c r="C16" s="20">
        <v>1172.4000000000001</v>
      </c>
      <c r="D16" s="20">
        <v>1172.4000000000001</v>
      </c>
      <c r="E16" s="20">
        <f t="shared" si="0"/>
        <v>0</v>
      </c>
    </row>
    <row r="17" spans="1:5" ht="71.25" x14ac:dyDescent="0.25">
      <c r="A17" s="23" t="s">
        <v>32</v>
      </c>
      <c r="B17" s="8" t="s">
        <v>20</v>
      </c>
      <c r="C17" s="24">
        <f>C18+C19</f>
        <v>344587.2</v>
      </c>
      <c r="D17" s="24">
        <f>D18+D19</f>
        <v>335205.09999999998</v>
      </c>
      <c r="E17" s="24">
        <f t="shared" si="0"/>
        <v>-9382.1000000000349</v>
      </c>
    </row>
    <row r="18" spans="1:5" ht="75" x14ac:dyDescent="0.25">
      <c r="A18" s="22" t="s">
        <v>33</v>
      </c>
      <c r="B18" s="13" t="s">
        <v>34</v>
      </c>
      <c r="C18" s="25">
        <v>88673.600000000006</v>
      </c>
      <c r="D18" s="25">
        <v>93099.7</v>
      </c>
      <c r="E18" s="25">
        <f t="shared" si="0"/>
        <v>4426.0999999999913</v>
      </c>
    </row>
    <row r="19" spans="1:5" ht="75" x14ac:dyDescent="0.25">
      <c r="A19" s="22" t="s">
        <v>35</v>
      </c>
      <c r="B19" s="13" t="s">
        <v>36</v>
      </c>
      <c r="C19" s="25">
        <v>255913.60000000001</v>
      </c>
      <c r="D19" s="25">
        <v>242105.4</v>
      </c>
      <c r="E19" s="25">
        <f t="shared" si="0"/>
        <v>-13808.200000000012</v>
      </c>
    </row>
    <row r="20" spans="1:5" ht="43.5" x14ac:dyDescent="0.25">
      <c r="A20" s="27" t="s">
        <v>37</v>
      </c>
      <c r="B20" s="10" t="s">
        <v>21</v>
      </c>
      <c r="C20" s="11">
        <f>C21+C22</f>
        <v>65837.5</v>
      </c>
      <c r="D20" s="11">
        <f>D21+D22</f>
        <v>47807.9</v>
      </c>
      <c r="E20" s="11">
        <f t="shared" si="0"/>
        <v>-18029.599999999999</v>
      </c>
    </row>
    <row r="21" spans="1:5" ht="45" x14ac:dyDescent="0.25">
      <c r="A21" s="28" t="s">
        <v>38</v>
      </c>
      <c r="B21" s="13" t="s">
        <v>39</v>
      </c>
      <c r="C21" s="29">
        <v>30765.5</v>
      </c>
      <c r="D21" s="29">
        <v>20221.7</v>
      </c>
      <c r="E21" s="29">
        <f t="shared" si="0"/>
        <v>-10543.8</v>
      </c>
    </row>
    <row r="22" spans="1:5" ht="60" x14ac:dyDescent="0.25">
      <c r="A22" s="21" t="s">
        <v>40</v>
      </c>
      <c r="B22" s="19" t="s">
        <v>41</v>
      </c>
      <c r="C22" s="29">
        <v>35072</v>
      </c>
      <c r="D22" s="29">
        <v>27586.2</v>
      </c>
      <c r="E22" s="29">
        <f t="shared" si="0"/>
        <v>-7485.7999999999993</v>
      </c>
    </row>
    <row r="23" spans="1:5" ht="71.25" x14ac:dyDescent="0.25">
      <c r="A23" s="30" t="s">
        <v>42</v>
      </c>
      <c r="B23" s="8" t="s">
        <v>22</v>
      </c>
      <c r="C23" s="31">
        <f>C26+C27+C24+C25</f>
        <v>276872.90000000002</v>
      </c>
      <c r="D23" s="31">
        <f>D26+D27+D24+D25</f>
        <v>88056.5</v>
      </c>
      <c r="E23" s="31">
        <f>D23-C23</f>
        <v>-188816.40000000002</v>
      </c>
    </row>
    <row r="24" spans="1:5" ht="105" x14ac:dyDescent="0.25">
      <c r="A24" s="38" t="s">
        <v>103</v>
      </c>
      <c r="B24" s="36" t="s">
        <v>119</v>
      </c>
      <c r="C24" s="29">
        <v>178128.2</v>
      </c>
      <c r="D24" s="29"/>
      <c r="E24" s="29">
        <f t="shared" si="0"/>
        <v>-178128.2</v>
      </c>
    </row>
    <row r="25" spans="1:5" ht="60" x14ac:dyDescent="0.25">
      <c r="A25" s="38" t="s">
        <v>104</v>
      </c>
      <c r="B25" s="36" t="s">
        <v>120</v>
      </c>
      <c r="C25" s="29">
        <v>18244.3</v>
      </c>
      <c r="D25" s="29"/>
      <c r="E25" s="29">
        <f t="shared" si="0"/>
        <v>-18244.3</v>
      </c>
    </row>
    <row r="26" spans="1:5" ht="75" x14ac:dyDescent="0.25">
      <c r="A26" s="32" t="s">
        <v>43</v>
      </c>
      <c r="B26" s="19" t="s">
        <v>44</v>
      </c>
      <c r="C26" s="29">
        <v>17267.900000000001</v>
      </c>
      <c r="D26" s="29">
        <v>8446.7000000000007</v>
      </c>
      <c r="E26" s="29">
        <f t="shared" si="0"/>
        <v>-8821.2000000000007</v>
      </c>
    </row>
    <row r="27" spans="1:5" ht="90" x14ac:dyDescent="0.25">
      <c r="A27" s="32" t="s">
        <v>45</v>
      </c>
      <c r="B27" s="19" t="s">
        <v>46</v>
      </c>
      <c r="C27" s="29">
        <v>63232.5</v>
      </c>
      <c r="D27" s="29">
        <v>79609.8</v>
      </c>
      <c r="E27" s="29">
        <f t="shared" si="0"/>
        <v>16377.300000000003</v>
      </c>
    </row>
    <row r="28" spans="1:5" ht="57" x14ac:dyDescent="0.25">
      <c r="A28" s="30" t="s">
        <v>47</v>
      </c>
      <c r="B28" s="10" t="s">
        <v>23</v>
      </c>
      <c r="C28" s="11">
        <f>C32+C33+C29+C30+C31</f>
        <v>247622.3</v>
      </c>
      <c r="D28" s="11">
        <f t="shared" ref="D28:E28" si="2">D32+D33+D29+D30+D31</f>
        <v>197357.2</v>
      </c>
      <c r="E28" s="11">
        <f t="shared" si="2"/>
        <v>-50265.099999999991</v>
      </c>
    </row>
    <row r="29" spans="1:5" ht="97.5" customHeight="1" x14ac:dyDescent="0.25">
      <c r="A29" s="51" t="s">
        <v>79</v>
      </c>
      <c r="B29" s="13" t="s">
        <v>81</v>
      </c>
      <c r="C29" s="26">
        <v>6806.4</v>
      </c>
      <c r="D29" s="26">
        <v>6500.1</v>
      </c>
      <c r="E29" s="26">
        <f t="shared" si="0"/>
        <v>-306.29999999999927</v>
      </c>
    </row>
    <row r="30" spans="1:5" ht="105" x14ac:dyDescent="0.25">
      <c r="A30" s="51" t="s">
        <v>80</v>
      </c>
      <c r="B30" s="13" t="s">
        <v>82</v>
      </c>
      <c r="C30" s="26">
        <v>358.3</v>
      </c>
      <c r="D30" s="26">
        <v>342.2</v>
      </c>
      <c r="E30" s="26">
        <f t="shared" si="0"/>
        <v>-16.100000000000023</v>
      </c>
    </row>
    <row r="31" spans="1:5" ht="30" x14ac:dyDescent="0.25">
      <c r="A31" s="51" t="s">
        <v>105</v>
      </c>
      <c r="B31" s="36" t="s">
        <v>106</v>
      </c>
      <c r="C31" s="26">
        <v>50887.6</v>
      </c>
      <c r="D31" s="26">
        <v>0</v>
      </c>
      <c r="E31" s="26">
        <f t="shared" si="0"/>
        <v>-50887.6</v>
      </c>
    </row>
    <row r="32" spans="1:5" ht="60" x14ac:dyDescent="0.25">
      <c r="A32" s="32" t="s">
        <v>48</v>
      </c>
      <c r="B32" s="19" t="s">
        <v>49</v>
      </c>
      <c r="C32" s="26">
        <v>109077.3</v>
      </c>
      <c r="D32" s="26">
        <v>168209.6</v>
      </c>
      <c r="E32" s="26">
        <f t="shared" si="0"/>
        <v>59132.3</v>
      </c>
    </row>
    <row r="33" spans="1:5" ht="60" x14ac:dyDescent="0.25">
      <c r="A33" s="32" t="s">
        <v>50</v>
      </c>
      <c r="B33" s="13" t="s">
        <v>24</v>
      </c>
      <c r="C33" s="26">
        <v>80492.7</v>
      </c>
      <c r="D33" s="26">
        <v>22305.3</v>
      </c>
      <c r="E33" s="26">
        <f t="shared" si="0"/>
        <v>-58187.399999999994</v>
      </c>
    </row>
    <row r="34" spans="1:5" ht="60.75" customHeight="1" x14ac:dyDescent="0.25">
      <c r="A34" s="37" t="s">
        <v>76</v>
      </c>
      <c r="B34" s="35" t="s">
        <v>25</v>
      </c>
      <c r="C34" s="11">
        <f>C35+C36</f>
        <v>67041</v>
      </c>
      <c r="D34" s="11">
        <f t="shared" ref="D34:E34" si="3">D35+D36</f>
        <v>98211.5</v>
      </c>
      <c r="E34" s="11">
        <f t="shared" si="3"/>
        <v>31170.5</v>
      </c>
    </row>
    <row r="35" spans="1:5" ht="60" x14ac:dyDescent="0.25">
      <c r="A35" s="38" t="s">
        <v>77</v>
      </c>
      <c r="B35" s="39" t="s">
        <v>78</v>
      </c>
      <c r="C35" s="26">
        <v>55691.8</v>
      </c>
      <c r="D35" s="26">
        <v>79862.8</v>
      </c>
      <c r="E35" s="26">
        <f t="shared" si="0"/>
        <v>24171</v>
      </c>
    </row>
    <row r="36" spans="1:5" ht="75" x14ac:dyDescent="0.25">
      <c r="A36" s="38" t="s">
        <v>107</v>
      </c>
      <c r="B36" s="39" t="s">
        <v>108</v>
      </c>
      <c r="C36" s="26">
        <v>11349.2</v>
      </c>
      <c r="D36" s="26">
        <v>18348.7</v>
      </c>
      <c r="E36" s="26">
        <f t="shared" si="0"/>
        <v>6999.5</v>
      </c>
    </row>
    <row r="37" spans="1:5" ht="57" x14ac:dyDescent="0.25">
      <c r="A37" s="30" t="s">
        <v>51</v>
      </c>
      <c r="B37" s="8" t="s">
        <v>52</v>
      </c>
      <c r="C37" s="31">
        <f>C38+C39</f>
        <v>55093.5</v>
      </c>
      <c r="D37" s="31">
        <f t="shared" ref="D37:E37" si="4">D38+D39</f>
        <v>32712.399999999998</v>
      </c>
      <c r="E37" s="31">
        <f t="shared" si="4"/>
        <v>-22381.100000000002</v>
      </c>
    </row>
    <row r="38" spans="1:5" ht="46.5" customHeight="1" x14ac:dyDescent="0.25">
      <c r="A38" s="33" t="s">
        <v>53</v>
      </c>
      <c r="B38" s="34" t="s">
        <v>54</v>
      </c>
      <c r="C38" s="29">
        <v>54793.5</v>
      </c>
      <c r="D38" s="29">
        <v>32204.6</v>
      </c>
      <c r="E38" s="29">
        <f t="shared" si="0"/>
        <v>-22588.9</v>
      </c>
    </row>
    <row r="39" spans="1:5" ht="60" x14ac:dyDescent="0.25">
      <c r="A39" s="32" t="s">
        <v>55</v>
      </c>
      <c r="B39" s="34" t="s">
        <v>56</v>
      </c>
      <c r="C39" s="29">
        <v>300</v>
      </c>
      <c r="D39" s="29">
        <v>507.8</v>
      </c>
      <c r="E39" s="29">
        <f t="shared" si="0"/>
        <v>207.8</v>
      </c>
    </row>
    <row r="40" spans="1:5" ht="57" x14ac:dyDescent="0.25">
      <c r="A40" s="30" t="s">
        <v>57</v>
      </c>
      <c r="B40" s="8" t="s">
        <v>58</v>
      </c>
      <c r="C40" s="31">
        <f>C41+C42</f>
        <v>71622.399999999994</v>
      </c>
      <c r="D40" s="31">
        <f>D41+D42</f>
        <v>51446.3</v>
      </c>
      <c r="E40" s="31">
        <f t="shared" si="0"/>
        <v>-20176.099999999991</v>
      </c>
    </row>
    <row r="41" spans="1:5" ht="60" x14ac:dyDescent="0.25">
      <c r="A41" s="32" t="s">
        <v>59</v>
      </c>
      <c r="B41" s="34" t="s">
        <v>60</v>
      </c>
      <c r="C41" s="29">
        <v>7838.9</v>
      </c>
      <c r="D41" s="29">
        <v>5873.3</v>
      </c>
      <c r="E41" s="29">
        <f t="shared" si="0"/>
        <v>-1965.5999999999995</v>
      </c>
    </row>
    <row r="42" spans="1:5" ht="60" x14ac:dyDescent="0.25">
      <c r="A42" s="32" t="s">
        <v>61</v>
      </c>
      <c r="B42" s="34" t="s">
        <v>62</v>
      </c>
      <c r="C42" s="29">
        <v>63783.5</v>
      </c>
      <c r="D42" s="29">
        <v>45573</v>
      </c>
      <c r="E42" s="29">
        <f t="shared" si="0"/>
        <v>-18210.5</v>
      </c>
    </row>
    <row r="43" spans="1:5" ht="42.75" x14ac:dyDescent="0.25">
      <c r="A43" s="30" t="s">
        <v>63</v>
      </c>
      <c r="B43" s="8" t="s">
        <v>64</v>
      </c>
      <c r="C43" s="31">
        <f>C46+C44+C45+C47</f>
        <v>58277.9</v>
      </c>
      <c r="D43" s="31">
        <f t="shared" ref="D43:E43" si="5">D46+D44+D45+D47</f>
        <v>80393</v>
      </c>
      <c r="E43" s="31">
        <f t="shared" si="5"/>
        <v>22115.1</v>
      </c>
    </row>
    <row r="44" spans="1:5" ht="92.25" customHeight="1" x14ac:dyDescent="0.25">
      <c r="A44" s="47" t="s">
        <v>92</v>
      </c>
      <c r="B44" s="34" t="s">
        <v>65</v>
      </c>
      <c r="C44" s="29">
        <v>31645</v>
      </c>
      <c r="D44" s="29">
        <v>2714.2</v>
      </c>
      <c r="E44" s="29">
        <f t="shared" si="0"/>
        <v>-28930.799999999999</v>
      </c>
    </row>
    <row r="45" spans="1:5" ht="75" x14ac:dyDescent="0.25">
      <c r="A45" s="47" t="s">
        <v>66</v>
      </c>
      <c r="B45" s="15" t="s">
        <v>67</v>
      </c>
      <c r="C45" s="29">
        <v>1665.6</v>
      </c>
      <c r="D45" s="29">
        <v>142.9</v>
      </c>
      <c r="E45" s="29">
        <f t="shared" si="0"/>
        <v>-1522.6999999999998</v>
      </c>
    </row>
    <row r="46" spans="1:5" ht="45" x14ac:dyDescent="0.25">
      <c r="A46" s="51" t="s">
        <v>68</v>
      </c>
      <c r="B46" s="34" t="s">
        <v>69</v>
      </c>
      <c r="C46" s="29">
        <v>24967.3</v>
      </c>
      <c r="D46" s="29">
        <v>74617.8</v>
      </c>
      <c r="E46" s="29">
        <f t="shared" si="0"/>
        <v>49650.5</v>
      </c>
    </row>
    <row r="47" spans="1:5" ht="60" x14ac:dyDescent="0.25">
      <c r="A47" s="18" t="s">
        <v>121</v>
      </c>
      <c r="B47" s="39" t="s">
        <v>122</v>
      </c>
      <c r="C47" s="29">
        <v>0</v>
      </c>
      <c r="D47" s="29">
        <v>2918.1</v>
      </c>
      <c r="E47" s="29">
        <f t="shared" ref="E47" si="6">D47-C47</f>
        <v>2918.1</v>
      </c>
    </row>
    <row r="48" spans="1:5" ht="57" x14ac:dyDescent="0.25">
      <c r="A48" s="30" t="s">
        <v>70</v>
      </c>
      <c r="B48" s="8" t="s">
        <v>71</v>
      </c>
      <c r="C48" s="31">
        <f>C49+C50</f>
        <v>65346.9</v>
      </c>
      <c r="D48" s="31">
        <f>D49+D50</f>
        <v>69043.3</v>
      </c>
      <c r="E48" s="31">
        <f>D48-C48</f>
        <v>3696.4000000000015</v>
      </c>
    </row>
    <row r="49" spans="1:5" ht="60" x14ac:dyDescent="0.25">
      <c r="A49" s="32" t="s">
        <v>72</v>
      </c>
      <c r="B49" s="34" t="s">
        <v>73</v>
      </c>
      <c r="C49" s="29">
        <v>2313.8000000000002</v>
      </c>
      <c r="D49" s="29">
        <v>10994.9</v>
      </c>
      <c r="E49" s="29">
        <f t="shared" si="0"/>
        <v>8681.0999999999985</v>
      </c>
    </row>
    <row r="50" spans="1:5" ht="60" x14ac:dyDescent="0.25">
      <c r="A50" s="32" t="s">
        <v>74</v>
      </c>
      <c r="B50" s="34" t="s">
        <v>75</v>
      </c>
      <c r="C50" s="29">
        <v>63033.1</v>
      </c>
      <c r="D50" s="29">
        <v>58048.4</v>
      </c>
      <c r="E50" s="29">
        <f t="shared" si="0"/>
        <v>-4984.6999999999971</v>
      </c>
    </row>
    <row r="51" spans="1:5" ht="57.75" x14ac:dyDescent="0.25">
      <c r="A51" s="40" t="s">
        <v>83</v>
      </c>
      <c r="B51" s="45" t="s">
        <v>85</v>
      </c>
      <c r="C51" s="42">
        <f>C52+C53+C54+C55+C56+C58+C57</f>
        <v>9691.6</v>
      </c>
      <c r="D51" s="42">
        <f t="shared" ref="D51:E51" si="7">D52+D53+D54+D55+D56+D58+D57</f>
        <v>22295.699999999997</v>
      </c>
      <c r="E51" s="42">
        <f t="shared" si="7"/>
        <v>12604.099999999999</v>
      </c>
    </row>
    <row r="52" spans="1:5" ht="105" x14ac:dyDescent="0.25">
      <c r="A52" s="41" t="s">
        <v>30</v>
      </c>
      <c r="B52" s="46" t="s">
        <v>86</v>
      </c>
      <c r="C52" s="43">
        <v>0</v>
      </c>
      <c r="D52" s="43">
        <v>414.1</v>
      </c>
      <c r="E52" s="44">
        <f t="shared" si="0"/>
        <v>414.1</v>
      </c>
    </row>
    <row r="53" spans="1:5" ht="45" x14ac:dyDescent="0.25">
      <c r="A53" s="41" t="s">
        <v>14</v>
      </c>
      <c r="B53" s="46" t="s">
        <v>87</v>
      </c>
      <c r="C53" s="43">
        <v>92</v>
      </c>
      <c r="D53" s="43">
        <v>9</v>
      </c>
      <c r="E53" s="44">
        <f t="shared" si="0"/>
        <v>-83</v>
      </c>
    </row>
    <row r="54" spans="1:5" ht="60" x14ac:dyDescent="0.25">
      <c r="A54" s="41" t="s">
        <v>15</v>
      </c>
      <c r="B54" s="46" t="s">
        <v>88</v>
      </c>
      <c r="C54" s="43">
        <v>61.6</v>
      </c>
      <c r="D54" s="43">
        <v>61.6</v>
      </c>
      <c r="E54" s="44">
        <f t="shared" si="0"/>
        <v>0</v>
      </c>
    </row>
    <row r="55" spans="1:5" ht="45" x14ac:dyDescent="0.25">
      <c r="A55" s="41" t="s">
        <v>31</v>
      </c>
      <c r="B55" s="46" t="s">
        <v>89</v>
      </c>
      <c r="C55" s="43">
        <v>2581.4</v>
      </c>
      <c r="D55" s="43">
        <v>2369.1999999999998</v>
      </c>
      <c r="E55" s="44">
        <f t="shared" si="0"/>
        <v>-212.20000000000027</v>
      </c>
    </row>
    <row r="56" spans="1:5" ht="30" x14ac:dyDescent="0.25">
      <c r="A56" s="41" t="s">
        <v>16</v>
      </c>
      <c r="B56" s="46" t="s">
        <v>90</v>
      </c>
      <c r="C56" s="43">
        <v>360</v>
      </c>
      <c r="D56" s="43">
        <v>0</v>
      </c>
      <c r="E56" s="44">
        <f>D56-C56</f>
        <v>-360</v>
      </c>
    </row>
    <row r="57" spans="1:5" ht="30" x14ac:dyDescent="0.25">
      <c r="A57" s="38" t="s">
        <v>123</v>
      </c>
      <c r="B57" s="36" t="s">
        <v>124</v>
      </c>
      <c r="C57" s="43">
        <v>0</v>
      </c>
      <c r="D57" s="43">
        <v>65</v>
      </c>
      <c r="E57" s="44">
        <f>D57-C57</f>
        <v>65</v>
      </c>
    </row>
    <row r="58" spans="1:5" ht="60" x14ac:dyDescent="0.25">
      <c r="A58" s="41" t="s">
        <v>84</v>
      </c>
      <c r="B58" s="46" t="s">
        <v>91</v>
      </c>
      <c r="C58" s="43">
        <v>6596.6</v>
      </c>
      <c r="D58" s="43">
        <v>19376.8</v>
      </c>
      <c r="E58" s="44">
        <f t="shared" si="0"/>
        <v>12780.199999999999</v>
      </c>
    </row>
    <row r="59" spans="1:5" ht="61.5" customHeight="1" x14ac:dyDescent="0.25">
      <c r="A59" s="37" t="s">
        <v>109</v>
      </c>
      <c r="B59" s="35" t="s">
        <v>110</v>
      </c>
      <c r="C59" s="55">
        <f>SUM(C60:C63)</f>
        <v>102169.5</v>
      </c>
      <c r="D59" s="55">
        <f t="shared" ref="D59:E59" si="8">SUM(D60:D63)</f>
        <v>102291.6</v>
      </c>
      <c r="E59" s="55">
        <f t="shared" si="8"/>
        <v>122.09999999999854</v>
      </c>
    </row>
    <row r="60" spans="1:5" ht="45" x14ac:dyDescent="0.25">
      <c r="A60" s="16" t="s">
        <v>111</v>
      </c>
      <c r="B60" s="36" t="s">
        <v>112</v>
      </c>
      <c r="C60" s="53">
        <v>24361.5</v>
      </c>
      <c r="D60" s="53">
        <v>24258.799999999999</v>
      </c>
      <c r="E60" s="54">
        <f t="shared" si="0"/>
        <v>-102.70000000000073</v>
      </c>
    </row>
    <row r="61" spans="1:5" ht="45" x14ac:dyDescent="0.25">
      <c r="A61" s="16" t="s">
        <v>113</v>
      </c>
      <c r="B61" s="36" t="s">
        <v>114</v>
      </c>
      <c r="C61" s="53">
        <v>27808.7</v>
      </c>
      <c r="D61" s="53">
        <v>27491.5</v>
      </c>
      <c r="E61" s="54">
        <f t="shared" si="0"/>
        <v>-317.20000000000073</v>
      </c>
    </row>
    <row r="62" spans="1:5" ht="45" x14ac:dyDescent="0.25">
      <c r="A62" s="16" t="s">
        <v>115</v>
      </c>
      <c r="B62" s="36" t="s">
        <v>116</v>
      </c>
      <c r="C62" s="53">
        <v>48985.3</v>
      </c>
      <c r="D62" s="53">
        <v>49527.3</v>
      </c>
      <c r="E62" s="54">
        <f t="shared" si="0"/>
        <v>542</v>
      </c>
    </row>
    <row r="63" spans="1:5" ht="60" x14ac:dyDescent="0.25">
      <c r="A63" s="16" t="s">
        <v>117</v>
      </c>
      <c r="B63" s="36" t="s">
        <v>118</v>
      </c>
      <c r="C63" s="53">
        <v>1014</v>
      </c>
      <c r="D63" s="53">
        <v>1014</v>
      </c>
      <c r="E63" s="54">
        <f t="shared" si="0"/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2025-03-25T06:18:09Z</dcterms:modified>
</cp:coreProperties>
</file>