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5940" yWindow="0" windowWidth="22260" windowHeight="12645"/>
  </bookViews>
  <sheets>
    <sheet name="Лист1" sheetId="1" r:id="rId1"/>
  </sheets>
  <definedNames>
    <definedName name="_xlnm.Print_Titles" localSheetId="0">Лист1!$3:$3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5" i="1" l="1"/>
  <c r="G6" i="1"/>
  <c r="F29" i="1" l="1"/>
  <c r="D4" i="1"/>
  <c r="E28" i="1"/>
  <c r="F28" i="1"/>
  <c r="G28" i="1"/>
  <c r="D28" i="1"/>
  <c r="D5" i="1"/>
  <c r="F11" i="1" l="1"/>
  <c r="G11" i="1"/>
  <c r="F19" i="1" l="1"/>
  <c r="E5" i="1" l="1"/>
  <c r="E30" i="1"/>
  <c r="D30" i="1"/>
  <c r="G31" i="1"/>
  <c r="F31" i="1"/>
  <c r="F12" i="1"/>
  <c r="G9" i="1"/>
  <c r="F9" i="1"/>
  <c r="F6" i="1"/>
  <c r="F7" i="1"/>
  <c r="F8" i="1"/>
  <c r="F10" i="1"/>
  <c r="F13" i="1"/>
  <c r="F15" i="1"/>
  <c r="F16" i="1"/>
  <c r="F17" i="1"/>
  <c r="F20" i="1"/>
  <c r="F21" i="1"/>
  <c r="F22" i="1"/>
  <c r="F24" i="1"/>
  <c r="F25" i="1"/>
  <c r="F26" i="1"/>
  <c r="F27" i="1"/>
  <c r="G30" i="1" l="1"/>
  <c r="G16" i="1"/>
  <c r="G42" i="1" l="1"/>
  <c r="G41" i="1"/>
  <c r="E40" i="1"/>
  <c r="D40" i="1"/>
  <c r="E38" i="1"/>
  <c r="D38" i="1"/>
  <c r="G12" i="1"/>
  <c r="G34" i="1"/>
  <c r="G33" i="1" s="1"/>
  <c r="E35" i="1"/>
  <c r="D35" i="1"/>
  <c r="E33" i="1"/>
  <c r="D33" i="1"/>
  <c r="E23" i="1"/>
  <c r="D23" i="1"/>
  <c r="E18" i="1"/>
  <c r="D18" i="1"/>
  <c r="E14" i="1"/>
  <c r="D14" i="1"/>
  <c r="F41" i="1"/>
  <c r="F42" i="1"/>
  <c r="G39" i="1"/>
  <c r="F39" i="1"/>
  <c r="F38" i="1" s="1"/>
  <c r="F37" i="1"/>
  <c r="G37" i="1"/>
  <c r="G36" i="1"/>
  <c r="F36" i="1"/>
  <c r="F34" i="1"/>
  <c r="F33" i="1" s="1"/>
  <c r="G32" i="1"/>
  <c r="F32" i="1"/>
  <c r="F30" i="1" s="1"/>
  <c r="G25" i="1"/>
  <c r="G26" i="1"/>
  <c r="G27" i="1"/>
  <c r="G24" i="1"/>
  <c r="G20" i="1"/>
  <c r="G21" i="1"/>
  <c r="G22" i="1"/>
  <c r="G19" i="1"/>
  <c r="G17" i="1"/>
  <c r="G7" i="1"/>
  <c r="G10" i="1"/>
  <c r="G13" i="1"/>
  <c r="E4" i="1" l="1"/>
  <c r="G40" i="1"/>
  <c r="G38" i="1"/>
  <c r="G35" i="1"/>
  <c r="G23" i="1"/>
  <c r="G18" i="1"/>
  <c r="G14" i="1"/>
  <c r="G5" i="1"/>
  <c r="F40" i="1"/>
  <c r="F35" i="1"/>
  <c r="F14" i="1"/>
  <c r="F5" i="1"/>
  <c r="F23" i="1"/>
  <c r="F18" i="1"/>
  <c r="F4" i="1" l="1"/>
  <c r="G4" i="1"/>
</calcChain>
</file>

<file path=xl/sharedStrings.xml><?xml version="1.0" encoding="utf-8"?>
<sst xmlns="http://schemas.openxmlformats.org/spreadsheetml/2006/main" count="141" uniqueCount="89">
  <si>
    <t xml:space="preserve">Наименование </t>
  </si>
  <si>
    <t xml:space="preserve">Раздел 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</si>
  <si>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</si>
  <si>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</si>
  <si>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</si>
  <si>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</si>
  <si>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</si>
  <si>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</si>
  <si>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</si>
  <si>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</si>
  <si>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</si>
  <si>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</si>
  <si>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</si>
  <si>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</si>
  <si>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</si>
  <si>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</si>
  <si>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</si>
  <si>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</si>
  <si>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</si>
  <si>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</si>
  <si>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</si>
  <si>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</si>
  <si>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</si>
  <si>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</si>
  <si>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</si>
  <si>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</si>
  <si>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</si>
  <si>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</si>
  <si>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</si>
  <si>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</si>
  <si>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</si>
  <si>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</si>
  <si>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</si>
  <si>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</si>
  <si>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</si>
  <si>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</si>
  <si>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</si>
  <si>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</si>
  <si>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</si>
  <si>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</si>
  <si>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</si>
  <si>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</si>
  <si>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</si>
  <si>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</si>
  <si>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</si>
  <si>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</si>
  <si>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</si>
  <si>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</si>
  <si>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</si>
  <si>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Первоначально утвержденные (установленные) решением о бюджете значения</t>
  </si>
  <si>
    <t>Фактически исполнено</t>
  </si>
  <si>
    <t>Под-раздел</t>
  </si>
  <si>
    <t>Пояснение отклонений между фактическими и утвержденными (установленными) значениями</t>
  </si>
  <si>
    <t>% испол-нения</t>
  </si>
  <si>
    <t>Не полностью использованы бюджетные ассигнования на издание и распространение официальных печатных изданий муниципального района "Заполярный район" в связи со сложившейся экономией по результатам торгов</t>
  </si>
  <si>
    <t>Отклонение ("-" не исполнено, "+" перевыполнение первоначального плана)</t>
  </si>
  <si>
    <t>Судебная система</t>
  </si>
  <si>
    <t>Профессиональная подготовка, переподготовка и повышение квалификации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</si>
  <si>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</si>
  <si>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</si>
  <si>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</si>
  <si>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</si>
  <si>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В течение года уменьшены бюджетные ассигнования на содержание Контрольно-счетной палаты Заполярного района в связи с ожидаемой экономией бюджетных средств</t>
  </si>
  <si>
    <t>В течение года уменьшены ассигнования на содержание МКУ ЗР "Северное" и на организацию ритуальных услуг</t>
  </si>
  <si>
    <t>Сведения о фактически произведенных расходах по разделам и подразделам классификации расходов бюджета в сравнении с первоначально утвержденными решением о районном бюджете значениями за 2024 год</t>
  </si>
  <si>
    <t>Обеспечение проведения выборов и референдумов</t>
  </si>
  <si>
    <t>Отклонения связаны в основном с переносом мероприятий по ограждению объектов ТЭК ДЭС на раздел "Коммунальное хозяйство". Так же не в полном объеме исполнены бюджетные ассигнования на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</si>
  <si>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В течение года уменьшены бюджетные ассигнования на строительство, приобретение и ремонт жилых помещений  в связи с переносом отдельных мероприятий на 2025 год, а также экономией по результатам торгов</t>
  </si>
  <si>
    <t>Не в полном объеме освоены бюджетные ассигнования на благоустройство территорий поселений, уличное освещение, содержание и ремонт проездов. Не реализованы мероприятия по устройству проезда к водоочистной установке в с. Несь Сельского поселения «Канинский сельсовет» ЗР НАО, устройству покрытия участка проезда от дома № 1 до дома № 4 по ул. Молодежная в с. Несь железобетонными плитами в СП «Канинский сельсовет» ЗР НАО, обустройству спортивной площадки: приобретение уличных тренажеров, скамеек и урны в п. Нельмин-Нос. Наличие остатка нераспределенного резерва на реализацию инициативных проектов</t>
  </si>
  <si>
    <t>Расходы отсутствуют в связи с тем, что в Плане мероприятий на 2024-2026 годы, утвержденном Департаментом природных ресурсов, экологии и АПК Ненецкого автономного округа и согласованном Министерством природных ресурсов и экологии Российской Федерации, на 2024 год мероприятия не запланированы</t>
  </si>
  <si>
    <t>По результатам исполнения бюджета сложилась экономия по бюджетным ассигнованиям на содержание аппарата Совета и на выплаты компенсации депутатам за осуществление депутатской деятельности</t>
  </si>
  <si>
    <t>В течение года увеличены бюджетные ассигнования на оплату труда сотрудникам Администрации Заполярного района и начисления на выплаты по оплате труда в связи с увеличением единовременной выплаты к ежегодному отпуску работникам Администрации, замещающим должности, не относящиеся к должностям муниципальной службы (0,8 оклада), с внесением изменений в структуру Администрации Заполярного района с 01.08.2024 и в штатное расписание на 2024 год, с выплатой компенсации за неиспользованный отпуск сотрудникам при увольнении, с индексацией заработной платы с 01.12.2024 в 1,051 раза</t>
  </si>
  <si>
    <t xml:space="preserve">В течение года увеличены бюджетные ассигнования на проведение выборов депутатов Совета ЗР в части расходов на дополнительную оплату труда членам ТИК, изготовление избирательных бюллетеней и печатной продукции, а также на оплату транспортных услуг при проведении выборов депутатов представительного органа </t>
  </si>
  <si>
    <t>Ассигнования резервного фонда в течение отчетного года распределены на подразделы 0113, 0501 и 1003</t>
  </si>
  <si>
    <t xml:space="preserve">Экономия бюджетных ассигнований на оплату труда сотрудникам Комиссии по делам несовершеннолетних и начисления на выплаты по оплате труда </t>
  </si>
  <si>
    <t xml:space="preserve">В течение года увеличены бюджетные ассигнования на пенсии за выслугу лет лицам, замещавших должности муниципальной службы и выборные муниципальные должности в органах местного самоуправления Заполярного района и иные МТ поселениям Заполярного района НАО на выплату пенсий за выслугу лет в связи с индексацией размеров пенсий за выслугу лет с 01.12.2024 в 1,051 раза. Кроме того, на основании обращений глав поселений уменьшены иные МТ поселениям в связи с изменением количества получателей </t>
  </si>
  <si>
    <t>Бюджетные ассигнования, предусмотренные за счет субвенции из федерального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не освоены в связи с отсутствием необходимости в приобретении канцелярских принадлежностей и бумаги</t>
  </si>
  <si>
    <t>В течение года увеличены бюджетные ассигнования на оплату труда главе района и начисления на выплаты по оплате труда в связи с выплатой компенсации за неиспользованный отпуск и с индексацией заработной платы с 01.12.2024 в 1,051 раза</t>
  </si>
  <si>
    <t>Отклонения связаны, в основном, с увеличением бюджетных ассигнований на содержание Управления муниципального имущества Администрации Заполярного района в связи с наделением Управления полномочиями по осуществлению муниципального земельного контроля, внесением изменений в структуру Администрации Заполярного района с 01.01.2024 и в штатное расписание Управления, в том числе введением с 01.01.2024 должности главного специалиста отдела имущества, градостроительной деятельности и земельного контроля, с выделением бюджетных ассигнований на содержание муниципального имущества, исполнение судебных решений, реализацию постановления Правительства Российской Федерации от 3 октября 2022 года № 1745 "О специальной мере в сфере экономики и внесении изменения в постановление Правительства Российской Федерации от 30 апреля 2020 года № 616", а также с дополнительным выделением межбюджетных трансфертов на софинансирование расходов, связанных с решением вопросов местного значения поселений по владению, пользованию и распоряжению имуществом, находящимся в муниципальной собственности поселений</t>
  </si>
  <si>
    <t>Отклонения связаны, в основном, с переносом мероприятия по берегоукреплению в д. Андег на 2025 год, а также не в полном объеме исполнены бюджетные ассигнования на проведение поисково-спасательных, аварийно-спасательных и других неотложных работ, иные транспортные и погрузочно-разгрузочные услуги</t>
  </si>
  <si>
    <t>В течение года уменьшены бюджетные ассигнования  на организацию мест массового отдыха (пляжи) населения на водных объектах в связи с экономией. Не в полном объеме освоены бюджетные ассигнования, предусмотренные в виде межбюджетных трансфертов на выплаты народным дружинникам в связи с оплатой дежурств по фактически отработанному времени, на организацию обучения неработающего населения в области гражданской обороны и защиты от чрезвычайных ситуаций</t>
  </si>
  <si>
    <t xml:space="preserve">В течение года увеличены бюджетные ассигнования на фнансовое обеспечение затрат, в целях восстановления платежеспособности МКП </t>
  </si>
  <si>
    <t>Не в полном объеме освоены бюджетные ассигнования на ремонт и содержание автомобильных дорог общего пользования местного значения</t>
  </si>
  <si>
    <t>Отклонение связано с экономией бюджетных средств, предусмотренных на мероприятия по землеустройству и землепользованию в связи с отсутствием необходимости в изготовлении межевых планов в 2024 году</t>
  </si>
  <si>
    <t xml:space="preserve">В течение года увеличены бюджетные ассигнования на:
- предоставление муниципальным образованиям иных межбюджетных трансфертов на возмещение недополученных доходов или финансовое возмещение затрат, возникающих при оказании жителям поселения услуг общественных бань на 2024 год,
- приобретение техники для поселений и МП ЗР "Севержилкомсервис",                                                                     
- осуществление ремонтных работ на водоподготовительных установках в поселениях,                               
- реконструкцию тепловых сетей в поселениях,                          
- выполнение работ по изготовлению, поставке и монтажу быстровозводимого здания ДЭС в п. Варнек, Хорей-Вер,                                                                                
- реконстукцию объектов коммунальной инфраструктуры.                                                            
Не в полном объеме освоены бюджетные ассигнования на ремонтно-восстановительные работы БВПУ,  реконструкцию тепловой сети от котельной № 1 в с. Нижняя Пеша Сельского поселения «Пешский сельсовет» ЗР НАО, подключение объекта капитального строительства по ул. Советская, д. 30  в с. Несь к тепловым сетям в индивидуальном порядке, организацию вывоза и очистку стоков из септиков и выгребных ям, выполнение работ по изготовлению, поставке и монтажу быстровозводимого здания ДЭС в  п.Хорей-Вер, мероприятия в рамках ОЗП, а так же наличие нераспределенного резерва на приобретение объектов недвижимого имущества для хранения специализированной техники </t>
  </si>
  <si>
    <t>Отклонение связано с уменьшением расходов на устройство вертолетной площадки с обустройством сигнального оборудования в с. Оксино (экономия в результате конкурсных процедур). Не в полном объеме освоены средства на содержание авиаплощадок в поселениях, на организацию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</si>
  <si>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В течение года уменьшены бюджетные ассигнования на приобретение органами местного самоуправления, казенными учреждениями образовательных услуг по программам повышения квалификации и профессиональной переподготовки в связи с ожидаемой экономией бюджетных средств</t>
  </si>
  <si>
    <t xml:space="preserve">В течение года увеличены бюджетные ассигнования для предоставления единовременных выплат родственникам погибших и участникам боевых действий в специальной военной операции за счет средств резервного фонда </t>
  </si>
  <si>
    <t>Не в полном объеме перечислены иные МТ на оплату коммунальных услуг и приобретение твердого топлива.
Нераспределенный резерв иных МТ на поддержку мер по обеспечению сбалансированности местных бюджетов в сумме 
8 479,0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</si>
</sst>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0" xfId="0" applyFont="1"/>
    <xf numFmtId="49" fontId="4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165" fontId="2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zoomScaleNormal="100" workbookViewId="0">
      <selection activeCell="H6" sqref="G5:H6"/>
    </sheetView>
  </sheetViews>
  <sheetFormatPr defaultRowHeight="15" x14ac:dyDescent="0.25"/>
  <cols>
    <col min="1" max="1" width="46" style="2" customWidth="1"/>
    <col min="2" max="3" width="7.7109375" style="2" customWidth="1"/>
    <col min="4" max="6" width="15.7109375" style="2" customWidth="1"/>
    <col min="7" max="7" width="9.42578125" style="32" customWidth="1"/>
    <col min="8" max="8" width="60.85546875" style="2" customWidth="1"/>
  </cols>
  <sheetData>
    <row r="1" spans="1:8" ht="30" customHeight="1" x14ac:dyDescent="0.25">
      <c r="A1" s="29" t="s">
        <v>64</v>
      </c>
      <c r="B1" s="30"/>
      <c r="C1" s="30"/>
      <c r="D1" s="30"/>
      <c r="E1" s="30"/>
      <c r="F1" s="30"/>
      <c r="G1" s="30"/>
      <c r="H1" s="30"/>
    </row>
    <row r="2" spans="1:8" x14ac:dyDescent="0.25">
      <c r="H2" s="9" t="s">
        <v>48</v>
      </c>
    </row>
    <row r="3" spans="1:8" ht="90" x14ac:dyDescent="0.25">
      <c r="A3" s="3" t="s">
        <v>0</v>
      </c>
      <c r="B3" s="3" t="s">
        <v>1</v>
      </c>
      <c r="C3" s="3" t="s">
        <v>51</v>
      </c>
      <c r="D3" s="3" t="s">
        <v>49</v>
      </c>
      <c r="E3" s="3" t="s">
        <v>50</v>
      </c>
      <c r="F3" s="3" t="s">
        <v>55</v>
      </c>
      <c r="G3" s="3" t="s">
        <v>53</v>
      </c>
      <c r="H3" s="3" t="s">
        <v>52</v>
      </c>
    </row>
    <row r="4" spans="1:8" s="5" customFormat="1" x14ac:dyDescent="0.25">
      <c r="A4" s="4" t="s">
        <v>2</v>
      </c>
      <c r="B4" s="6"/>
      <c r="C4" s="6"/>
      <c r="D4" s="7">
        <f>D5+D14+D18+D23+D30+D33+D35+D38+D40+D28</f>
        <v>2020413.4</v>
      </c>
      <c r="E4" s="7">
        <f>E5+E14+E18+E23+E30+E33+E35+E38+E40+E28</f>
        <v>1775788.7000000002</v>
      </c>
      <c r="F4" s="7">
        <f>F5+F14+F18+F23+F30+F33+F35+F38+F40+F28</f>
        <v>-244624.69999999998</v>
      </c>
      <c r="G4" s="33">
        <f>IF(D4=0,0,E4/D4*100)</f>
        <v>87.892344210348256</v>
      </c>
      <c r="H4" s="23"/>
    </row>
    <row r="5" spans="1:8" s="5" customFormat="1" x14ac:dyDescent="0.25">
      <c r="A5" s="4" t="s">
        <v>3</v>
      </c>
      <c r="B5" s="6" t="s">
        <v>4</v>
      </c>
      <c r="C5" s="6"/>
      <c r="D5" s="8">
        <f>SUM(D6:D13)</f>
        <v>257277.09999999998</v>
      </c>
      <c r="E5" s="8">
        <f>SUM(E6:E13)</f>
        <v>265641.7</v>
      </c>
      <c r="F5" s="8">
        <f t="shared" ref="F5" si="0">SUM(F6:F13)</f>
        <v>8364.6000000000076</v>
      </c>
      <c r="G5" s="33">
        <f>IF(D5=0,0,E5/D5*100)</f>
        <v>103.25120269157264</v>
      </c>
      <c r="H5" s="23"/>
    </row>
    <row r="6" spans="1:8" ht="60" x14ac:dyDescent="0.25">
      <c r="A6" s="10" t="s">
        <v>5</v>
      </c>
      <c r="B6" s="11" t="s">
        <v>4</v>
      </c>
      <c r="C6" s="11" t="s">
        <v>6</v>
      </c>
      <c r="D6" s="12">
        <v>5409.8</v>
      </c>
      <c r="E6" s="12">
        <v>7720.3</v>
      </c>
      <c r="F6" s="12">
        <f>E6-D6</f>
        <v>2310.5</v>
      </c>
      <c r="G6" s="34">
        <f>IF(D6=0,0,E6/D6*100)</f>
        <v>142.70952715442345</v>
      </c>
      <c r="H6" s="20" t="s">
        <v>77</v>
      </c>
    </row>
    <row r="7" spans="1:8" ht="60" x14ac:dyDescent="0.25">
      <c r="A7" s="13" t="s">
        <v>7</v>
      </c>
      <c r="B7" s="14" t="s">
        <v>4</v>
      </c>
      <c r="C7" s="14" t="s">
        <v>8</v>
      </c>
      <c r="D7" s="15">
        <v>26558</v>
      </c>
      <c r="E7" s="15">
        <v>25292.3</v>
      </c>
      <c r="F7" s="15">
        <f t="shared" ref="F7:F13" si="1">E7-D7</f>
        <v>-1265.7000000000007</v>
      </c>
      <c r="G7" s="35">
        <f>IF(D7=0,0,E7/D7*100)</f>
        <v>95.234204382860156</v>
      </c>
      <c r="H7" s="20" t="s">
        <v>70</v>
      </c>
    </row>
    <row r="8" spans="1:8" ht="165" x14ac:dyDescent="0.25">
      <c r="A8" s="13" t="s">
        <v>9</v>
      </c>
      <c r="B8" s="14" t="s">
        <v>4</v>
      </c>
      <c r="C8" s="14" t="s">
        <v>10</v>
      </c>
      <c r="D8" s="15">
        <v>84715.199999999997</v>
      </c>
      <c r="E8" s="15">
        <v>91456.1</v>
      </c>
      <c r="F8" s="15">
        <f t="shared" si="1"/>
        <v>6740.9000000000087</v>
      </c>
      <c r="G8" s="35">
        <f>IF(D8=0,0,E8/D8*100)</f>
        <v>107.95713165996186</v>
      </c>
      <c r="H8" s="20" t="s">
        <v>71</v>
      </c>
    </row>
    <row r="9" spans="1:8" ht="90" x14ac:dyDescent="0.25">
      <c r="A9" s="13" t="s">
        <v>56</v>
      </c>
      <c r="B9" s="14" t="s">
        <v>4</v>
      </c>
      <c r="C9" s="14" t="s">
        <v>24</v>
      </c>
      <c r="D9" s="15">
        <v>3.6</v>
      </c>
      <c r="E9" s="27">
        <v>0</v>
      </c>
      <c r="F9" s="15">
        <f t="shared" ref="F9" si="2">E9-D9</f>
        <v>-3.6</v>
      </c>
      <c r="G9" s="35">
        <f t="shared" ref="G9" si="3">IF(D9=0,0,E9/D9*100)</f>
        <v>0</v>
      </c>
      <c r="H9" s="20" t="s">
        <v>76</v>
      </c>
    </row>
    <row r="10" spans="1:8" ht="45" x14ac:dyDescent="0.25">
      <c r="A10" s="13" t="s">
        <v>11</v>
      </c>
      <c r="B10" s="14" t="s">
        <v>4</v>
      </c>
      <c r="C10" s="14" t="s">
        <v>12</v>
      </c>
      <c r="D10" s="15">
        <v>63916.4</v>
      </c>
      <c r="E10" s="15">
        <v>62582.1</v>
      </c>
      <c r="F10" s="15">
        <f t="shared" si="1"/>
        <v>-1334.3000000000029</v>
      </c>
      <c r="G10" s="35">
        <f t="shared" ref="G10:G13" si="4">IF(D10=0,0,E10/D10*100)</f>
        <v>97.912429360852599</v>
      </c>
      <c r="H10" s="20" t="s">
        <v>62</v>
      </c>
    </row>
    <row r="11" spans="1:8" ht="90" x14ac:dyDescent="0.25">
      <c r="A11" s="31" t="s">
        <v>65</v>
      </c>
      <c r="B11" s="14" t="s">
        <v>4</v>
      </c>
      <c r="C11" s="14" t="s">
        <v>36</v>
      </c>
      <c r="D11" s="15">
        <v>24056.400000000001</v>
      </c>
      <c r="E11" s="15">
        <v>26113.4</v>
      </c>
      <c r="F11" s="15">
        <f t="shared" si="1"/>
        <v>2057</v>
      </c>
      <c r="G11" s="35">
        <f t="shared" si="4"/>
        <v>108.55073909645665</v>
      </c>
      <c r="H11" s="20" t="s">
        <v>72</v>
      </c>
    </row>
    <row r="12" spans="1:8" ht="30" x14ac:dyDescent="0.25">
      <c r="A12" s="13" t="s">
        <v>13</v>
      </c>
      <c r="B12" s="14" t="s">
        <v>4</v>
      </c>
      <c r="C12" s="14" t="s">
        <v>15</v>
      </c>
      <c r="D12" s="15">
        <v>15000</v>
      </c>
      <c r="E12" s="16">
        <v>0</v>
      </c>
      <c r="F12" s="15">
        <f>E12-D12</f>
        <v>-15000</v>
      </c>
      <c r="G12" s="36">
        <f>IF(D12=0,0,E12/D12*100)</f>
        <v>0</v>
      </c>
      <c r="H12" s="20" t="s">
        <v>73</v>
      </c>
    </row>
    <row r="13" spans="1:8" ht="300" x14ac:dyDescent="0.25">
      <c r="A13" s="13" t="s">
        <v>14</v>
      </c>
      <c r="B13" s="14" t="s">
        <v>4</v>
      </c>
      <c r="C13" s="14" t="s">
        <v>16</v>
      </c>
      <c r="D13" s="15">
        <v>37617.699999999997</v>
      </c>
      <c r="E13" s="15">
        <v>52477.5</v>
      </c>
      <c r="F13" s="15">
        <f t="shared" si="1"/>
        <v>14859.800000000003</v>
      </c>
      <c r="G13" s="35">
        <f t="shared" si="4"/>
        <v>139.50214925420747</v>
      </c>
      <c r="H13" s="20" t="s">
        <v>78</v>
      </c>
    </row>
    <row r="14" spans="1:8" s="5" customFormat="1" ht="42.75" x14ac:dyDescent="0.25">
      <c r="A14" s="17" t="s">
        <v>17</v>
      </c>
      <c r="B14" s="18" t="s">
        <v>8</v>
      </c>
      <c r="C14" s="18"/>
      <c r="D14" s="19">
        <f>SUM(D15:D17)</f>
        <v>65837.5</v>
      </c>
      <c r="E14" s="19">
        <f>SUM(E15:E17)</f>
        <v>47807.9</v>
      </c>
      <c r="F14" s="19">
        <f>SUM(F15:F17)</f>
        <v>-18029.599999999995</v>
      </c>
      <c r="G14" s="37">
        <f>IF(D14=0,0,E14/D14*100)</f>
        <v>72.614999050693001</v>
      </c>
      <c r="H14" s="25"/>
    </row>
    <row r="15" spans="1:8" ht="135" x14ac:dyDescent="0.25">
      <c r="A15" s="13" t="s">
        <v>58</v>
      </c>
      <c r="B15" s="14" t="s">
        <v>8</v>
      </c>
      <c r="C15" s="14" t="s">
        <v>18</v>
      </c>
      <c r="D15" s="15">
        <v>44023.6</v>
      </c>
      <c r="E15" s="15">
        <v>38110.300000000003</v>
      </c>
      <c r="F15" s="15">
        <f t="shared" ref="F15" si="5">E15-D15</f>
        <v>-5913.2999999999956</v>
      </c>
      <c r="G15" s="35">
        <f>IF(D15=0,0,E15/D15*100)</f>
        <v>86.567886315521676</v>
      </c>
      <c r="H15" s="20" t="s">
        <v>66</v>
      </c>
    </row>
    <row r="16" spans="1:8" ht="105" x14ac:dyDescent="0.25">
      <c r="A16" s="13" t="s">
        <v>59</v>
      </c>
      <c r="B16" s="14" t="s">
        <v>8</v>
      </c>
      <c r="C16" s="14" t="s">
        <v>19</v>
      </c>
      <c r="D16" s="15">
        <v>19502.099999999999</v>
      </c>
      <c r="E16" s="15">
        <v>7798.7</v>
      </c>
      <c r="F16" s="15">
        <f t="shared" ref="F16:F17" si="6">E16-D16</f>
        <v>-11703.399999999998</v>
      </c>
      <c r="G16" s="35">
        <f t="shared" ref="G16" si="7">IF(D16=0,0,E16/D16*100)</f>
        <v>39.989026822752422</v>
      </c>
      <c r="H16" s="28" t="s">
        <v>79</v>
      </c>
    </row>
    <row r="17" spans="1:8" ht="153" customHeight="1" x14ac:dyDescent="0.25">
      <c r="A17" s="13" t="s">
        <v>21</v>
      </c>
      <c r="B17" s="14" t="s">
        <v>8</v>
      </c>
      <c r="C17" s="14" t="s">
        <v>20</v>
      </c>
      <c r="D17" s="15">
        <v>2311.8000000000002</v>
      </c>
      <c r="E17" s="15">
        <v>1898.9</v>
      </c>
      <c r="F17" s="15">
        <f t="shared" si="6"/>
        <v>-412.90000000000009</v>
      </c>
      <c r="G17" s="35">
        <f t="shared" ref="G17" si="8">IF(D17=0,0,E17/D17*100)</f>
        <v>82.139458430660085</v>
      </c>
      <c r="H17" s="28" t="s">
        <v>80</v>
      </c>
    </row>
    <row r="18" spans="1:8" s="5" customFormat="1" x14ac:dyDescent="0.25">
      <c r="A18" s="17" t="s">
        <v>22</v>
      </c>
      <c r="B18" s="18" t="s">
        <v>10</v>
      </c>
      <c r="C18" s="18"/>
      <c r="D18" s="19">
        <f>SUM(D19:D22)</f>
        <v>135487.29999999999</v>
      </c>
      <c r="E18" s="19">
        <f t="shared" ref="E18" si="9">SUM(E19:E22)</f>
        <v>118761.1</v>
      </c>
      <c r="F18" s="19">
        <f>SUM(F19:F22)</f>
        <v>-16726.2</v>
      </c>
      <c r="G18" s="37">
        <f>IF(D18=0,0,E18/D18*100)</f>
        <v>87.65478388011276</v>
      </c>
      <c r="H18" s="25"/>
    </row>
    <row r="19" spans="1:8" ht="45" x14ac:dyDescent="0.25">
      <c r="A19" s="13" t="s">
        <v>23</v>
      </c>
      <c r="B19" s="14" t="s">
        <v>10</v>
      </c>
      <c r="C19" s="14" t="s">
        <v>24</v>
      </c>
      <c r="D19" s="15">
        <v>65346.9</v>
      </c>
      <c r="E19" s="15">
        <v>69043.3</v>
      </c>
      <c r="F19" s="15">
        <f>E19-D19</f>
        <v>3696.4000000000015</v>
      </c>
      <c r="G19" s="35">
        <f t="shared" ref="G19" si="10">IF(D19=0,0,E19/D19*100)</f>
        <v>105.65658049578481</v>
      </c>
      <c r="H19" s="28" t="s">
        <v>81</v>
      </c>
    </row>
    <row r="20" spans="1:8" ht="120" x14ac:dyDescent="0.25">
      <c r="A20" s="13" t="s">
        <v>25</v>
      </c>
      <c r="B20" s="14" t="s">
        <v>10</v>
      </c>
      <c r="C20" s="14" t="s">
        <v>26</v>
      </c>
      <c r="D20" s="15">
        <v>23377.5</v>
      </c>
      <c r="E20" s="15">
        <v>18454</v>
      </c>
      <c r="F20" s="15">
        <f t="shared" ref="F20:F22" si="11">E20-D20</f>
        <v>-4923.5</v>
      </c>
      <c r="G20" s="35">
        <f t="shared" ref="G20:G22" si="12">IF(D20=0,0,E20/D20*100)</f>
        <v>78.939150892952625</v>
      </c>
      <c r="H20" s="28" t="s">
        <v>85</v>
      </c>
    </row>
    <row r="21" spans="1:8" ht="45" x14ac:dyDescent="0.25">
      <c r="A21" s="13" t="s">
        <v>27</v>
      </c>
      <c r="B21" s="14" t="s">
        <v>10</v>
      </c>
      <c r="C21" s="14" t="s">
        <v>18</v>
      </c>
      <c r="D21" s="15">
        <v>46402.9</v>
      </c>
      <c r="E21" s="15">
        <v>31198.799999999999</v>
      </c>
      <c r="F21" s="15">
        <f t="shared" si="11"/>
        <v>-15204.100000000002</v>
      </c>
      <c r="G21" s="35">
        <f t="shared" si="12"/>
        <v>67.234590941514426</v>
      </c>
      <c r="H21" s="28" t="s">
        <v>82</v>
      </c>
    </row>
    <row r="22" spans="1:8" ht="60" x14ac:dyDescent="0.25">
      <c r="A22" s="13" t="s">
        <v>28</v>
      </c>
      <c r="B22" s="14" t="s">
        <v>10</v>
      </c>
      <c r="C22" s="14" t="s">
        <v>29</v>
      </c>
      <c r="D22" s="15">
        <v>360</v>
      </c>
      <c r="E22" s="15">
        <v>65</v>
      </c>
      <c r="F22" s="15">
        <f t="shared" si="11"/>
        <v>-295</v>
      </c>
      <c r="G22" s="35">
        <f t="shared" si="12"/>
        <v>18.055555555555554</v>
      </c>
      <c r="H22" s="20" t="s">
        <v>83</v>
      </c>
    </row>
    <row r="23" spans="1:8" s="5" customFormat="1" ht="28.5" x14ac:dyDescent="0.25">
      <c r="A23" s="17" t="s">
        <v>30</v>
      </c>
      <c r="B23" s="18" t="s">
        <v>24</v>
      </c>
      <c r="C23" s="18"/>
      <c r="D23" s="19">
        <f>SUM(D24:D27)</f>
        <v>1120875.9000000001</v>
      </c>
      <c r="E23" s="19">
        <f t="shared" ref="E23:F23" si="13">SUM(E24:E27)</f>
        <v>952613.70000000007</v>
      </c>
      <c r="F23" s="19">
        <f t="shared" si="13"/>
        <v>-168262.2</v>
      </c>
      <c r="G23" s="37">
        <f>IF(D23=0,0,E23/D23*100)</f>
        <v>84.988329216463654</v>
      </c>
      <c r="H23" s="25"/>
    </row>
    <row r="24" spans="1:8" ht="60" x14ac:dyDescent="0.25">
      <c r="A24" s="13" t="s">
        <v>31</v>
      </c>
      <c r="B24" s="14" t="s">
        <v>24</v>
      </c>
      <c r="C24" s="14" t="s">
        <v>4</v>
      </c>
      <c r="D24" s="22">
        <v>271078.2</v>
      </c>
      <c r="E24" s="15">
        <v>82253.899999999994</v>
      </c>
      <c r="F24" s="15">
        <f t="shared" ref="F24" si="14">E24-D24</f>
        <v>-188824.30000000002</v>
      </c>
      <c r="G24" s="35">
        <f t="shared" ref="G24" si="15">IF(D24=0,0,E24/D24*100)</f>
        <v>30.343236748657766</v>
      </c>
      <c r="H24" s="20" t="s">
        <v>67</v>
      </c>
    </row>
    <row r="25" spans="1:8" ht="390" x14ac:dyDescent="0.25">
      <c r="A25" s="13" t="s">
        <v>32</v>
      </c>
      <c r="B25" s="14" t="s">
        <v>24</v>
      </c>
      <c r="C25" s="14" t="s">
        <v>6</v>
      </c>
      <c r="D25" s="15">
        <v>566934.4</v>
      </c>
      <c r="E25" s="15">
        <v>607833.5</v>
      </c>
      <c r="F25" s="15">
        <f t="shared" ref="F25:F27" si="16">E25-D25</f>
        <v>40899.099999999977</v>
      </c>
      <c r="G25" s="35">
        <f t="shared" ref="G25:G27" si="17">IF(D25=0,0,E25/D25*100)</f>
        <v>107.21407979476992</v>
      </c>
      <c r="H25" s="28" t="s">
        <v>84</v>
      </c>
    </row>
    <row r="26" spans="1:8" ht="165" x14ac:dyDescent="0.25">
      <c r="A26" s="13" t="s">
        <v>33</v>
      </c>
      <c r="B26" s="14" t="s">
        <v>24</v>
      </c>
      <c r="C26" s="14" t="s">
        <v>8</v>
      </c>
      <c r="D26" s="15">
        <v>153499.9</v>
      </c>
      <c r="E26" s="15">
        <v>134745.70000000001</v>
      </c>
      <c r="F26" s="15">
        <f t="shared" si="16"/>
        <v>-18754.199999999983</v>
      </c>
      <c r="G26" s="35">
        <f t="shared" si="17"/>
        <v>87.782272170861361</v>
      </c>
      <c r="H26" s="28" t="s">
        <v>68</v>
      </c>
    </row>
    <row r="27" spans="1:8" ht="30" x14ac:dyDescent="0.25">
      <c r="A27" s="13" t="s">
        <v>34</v>
      </c>
      <c r="B27" s="14" t="s">
        <v>24</v>
      </c>
      <c r="C27" s="14" t="s">
        <v>24</v>
      </c>
      <c r="D27" s="15">
        <v>129363.4</v>
      </c>
      <c r="E27" s="15">
        <v>127780.6</v>
      </c>
      <c r="F27" s="15">
        <f t="shared" si="16"/>
        <v>-1582.7999999999884</v>
      </c>
      <c r="G27" s="35">
        <f t="shared" si="17"/>
        <v>98.776470006199602</v>
      </c>
      <c r="H27" s="28" t="s">
        <v>63</v>
      </c>
    </row>
    <row r="28" spans="1:8" x14ac:dyDescent="0.25">
      <c r="A28" s="17" t="s">
        <v>60</v>
      </c>
      <c r="B28" s="18" t="s">
        <v>12</v>
      </c>
      <c r="C28" s="14"/>
      <c r="D28" s="19">
        <f>D29</f>
        <v>50887.6</v>
      </c>
      <c r="E28" s="19">
        <f t="shared" ref="E28:G28" si="18">E29</f>
        <v>0</v>
      </c>
      <c r="F28" s="19">
        <f t="shared" si="18"/>
        <v>-50887.6</v>
      </c>
      <c r="G28" s="37">
        <f t="shared" si="18"/>
        <v>0</v>
      </c>
      <c r="H28" s="28"/>
    </row>
    <row r="29" spans="1:8" ht="90" x14ac:dyDescent="0.25">
      <c r="A29" s="13" t="s">
        <v>61</v>
      </c>
      <c r="B29" s="14" t="s">
        <v>12</v>
      </c>
      <c r="C29" s="14" t="s">
        <v>24</v>
      </c>
      <c r="D29" s="15">
        <v>50887.6</v>
      </c>
      <c r="E29" s="27">
        <v>0</v>
      </c>
      <c r="F29" s="15">
        <f t="shared" ref="F29:F31" si="19">E29-D29</f>
        <v>-50887.6</v>
      </c>
      <c r="G29" s="35"/>
      <c r="H29" s="28" t="s">
        <v>69</v>
      </c>
    </row>
    <row r="30" spans="1:8" s="5" customFormat="1" x14ac:dyDescent="0.25">
      <c r="A30" s="21" t="s">
        <v>35</v>
      </c>
      <c r="B30" s="18" t="s">
        <v>36</v>
      </c>
      <c r="C30" s="18"/>
      <c r="D30" s="19">
        <f>SUM(D31:D32)</f>
        <v>5812.5</v>
      </c>
      <c r="E30" s="19">
        <f>SUM(E31:E32)</f>
        <v>5007.5</v>
      </c>
      <c r="F30" s="19">
        <f>SUM(F31:F32)</f>
        <v>-805</v>
      </c>
      <c r="G30" s="37">
        <f>IF(D30=0,0,E30/D30*100)</f>
        <v>86.150537634408593</v>
      </c>
      <c r="H30" s="25"/>
    </row>
    <row r="31" spans="1:8" s="5" customFormat="1" ht="75" x14ac:dyDescent="0.25">
      <c r="A31" s="20" t="s">
        <v>57</v>
      </c>
      <c r="B31" s="14" t="s">
        <v>36</v>
      </c>
      <c r="C31" s="14" t="s">
        <v>24</v>
      </c>
      <c r="D31" s="15">
        <v>2127.9</v>
      </c>
      <c r="E31" s="15">
        <v>1818.1</v>
      </c>
      <c r="F31" s="15">
        <f t="shared" si="19"/>
        <v>-309.80000000000018</v>
      </c>
      <c r="G31" s="35">
        <f t="shared" ref="G31" si="20">IF(D31=0,0,E31/D31*100)</f>
        <v>85.441045161896696</v>
      </c>
      <c r="H31" s="20" t="s">
        <v>86</v>
      </c>
    </row>
    <row r="32" spans="1:8" ht="45" x14ac:dyDescent="0.25">
      <c r="A32" s="13" t="s">
        <v>37</v>
      </c>
      <c r="B32" s="14" t="s">
        <v>36</v>
      </c>
      <c r="C32" s="14" t="s">
        <v>18</v>
      </c>
      <c r="D32" s="15">
        <v>3684.6</v>
      </c>
      <c r="E32" s="15">
        <v>3189.4</v>
      </c>
      <c r="F32" s="15">
        <f t="shared" ref="F32" si="21">E32-D32</f>
        <v>-495.19999999999982</v>
      </c>
      <c r="G32" s="35">
        <f t="shared" ref="G32" si="22">IF(D32=0,0,E32/D32*100)</f>
        <v>86.560277913477719</v>
      </c>
      <c r="H32" s="20" t="s">
        <v>74</v>
      </c>
    </row>
    <row r="33" spans="1:8" s="5" customFormat="1" x14ac:dyDescent="0.25">
      <c r="A33" s="17" t="s">
        <v>38</v>
      </c>
      <c r="B33" s="18" t="s">
        <v>26</v>
      </c>
      <c r="C33" s="18"/>
      <c r="D33" s="19">
        <f>SUM(D34)</f>
        <v>1300</v>
      </c>
      <c r="E33" s="19">
        <f t="shared" ref="E33" si="23">SUM(E34)</f>
        <v>1300</v>
      </c>
      <c r="F33" s="19">
        <f t="shared" ref="F33" si="24">SUM(F34)</f>
        <v>0</v>
      </c>
      <c r="G33" s="39">
        <f>SUM(G34)</f>
        <v>100</v>
      </c>
      <c r="H33" s="26"/>
    </row>
    <row r="34" spans="1:8" s="1" customFormat="1" x14ac:dyDescent="0.25">
      <c r="A34" s="13" t="s">
        <v>39</v>
      </c>
      <c r="B34" s="14" t="s">
        <v>26</v>
      </c>
      <c r="C34" s="14" t="s">
        <v>4</v>
      </c>
      <c r="D34" s="15">
        <v>1300</v>
      </c>
      <c r="E34" s="15">
        <v>1300</v>
      </c>
      <c r="F34" s="15">
        <f t="shared" ref="F34" si="25">E34-D34</f>
        <v>0</v>
      </c>
      <c r="G34" s="36">
        <f>IF(D34=0,0,E34/D34*100)</f>
        <v>100</v>
      </c>
      <c r="H34" s="24"/>
    </row>
    <row r="35" spans="1:8" s="5" customFormat="1" x14ac:dyDescent="0.25">
      <c r="A35" s="17" t="s">
        <v>40</v>
      </c>
      <c r="B35" s="18" t="s">
        <v>19</v>
      </c>
      <c r="C35" s="18"/>
      <c r="D35" s="19">
        <f>SUM(D36:D37)</f>
        <v>69627.7</v>
      </c>
      <c r="E35" s="19">
        <f t="shared" ref="E35:F35" si="26">SUM(E36:E37)</f>
        <v>79310.3</v>
      </c>
      <c r="F35" s="19">
        <f t="shared" si="26"/>
        <v>9682.5999999999949</v>
      </c>
      <c r="G35" s="37">
        <f>IF(D35=0,0,E35/D35*100)</f>
        <v>113.90624708269841</v>
      </c>
      <c r="H35" s="26"/>
    </row>
    <row r="36" spans="1:8" ht="135" x14ac:dyDescent="0.25">
      <c r="A36" s="13" t="s">
        <v>41</v>
      </c>
      <c r="B36" s="14" t="s">
        <v>19</v>
      </c>
      <c r="C36" s="14" t="s">
        <v>4</v>
      </c>
      <c r="D36" s="15">
        <v>66554.3</v>
      </c>
      <c r="E36" s="15">
        <v>66206.2</v>
      </c>
      <c r="F36" s="15">
        <f t="shared" ref="F36" si="27">E36-D36</f>
        <v>-348.10000000000582</v>
      </c>
      <c r="G36" s="35">
        <f t="shared" ref="G36" si="28">IF(D36=0,0,E36/D36*100)</f>
        <v>99.476968430289247</v>
      </c>
      <c r="H36" s="20" t="s">
        <v>75</v>
      </c>
    </row>
    <row r="37" spans="1:8" ht="60" x14ac:dyDescent="0.25">
      <c r="A37" s="13" t="s">
        <v>42</v>
      </c>
      <c r="B37" s="14" t="s">
        <v>19</v>
      </c>
      <c r="C37" s="14" t="s">
        <v>8</v>
      </c>
      <c r="D37" s="15">
        <v>3073.4</v>
      </c>
      <c r="E37" s="15">
        <v>13104.1</v>
      </c>
      <c r="F37" s="15">
        <f t="shared" ref="F37" si="29">E37-D37</f>
        <v>10030.700000000001</v>
      </c>
      <c r="G37" s="35">
        <f t="shared" ref="G37" si="30">IF(D37=0,0,E37/D37*100)</f>
        <v>426.3714453048741</v>
      </c>
      <c r="H37" s="20" t="s">
        <v>87</v>
      </c>
    </row>
    <row r="38" spans="1:8" s="5" customFormat="1" x14ac:dyDescent="0.25">
      <c r="A38" s="17" t="s">
        <v>43</v>
      </c>
      <c r="B38" s="18" t="s">
        <v>29</v>
      </c>
      <c r="C38" s="18"/>
      <c r="D38" s="19">
        <f>SUM(D39)</f>
        <v>3372.9</v>
      </c>
      <c r="E38" s="19">
        <f t="shared" ref="E38" si="31">SUM(E39)</f>
        <v>3348.6</v>
      </c>
      <c r="F38" s="19">
        <f t="shared" ref="F38" si="32">SUM(F39)</f>
        <v>-24.300000000000182</v>
      </c>
      <c r="G38" s="37">
        <f>IF(D38=0,0,E38/D38*100)</f>
        <v>99.279551721070874</v>
      </c>
      <c r="H38" s="26"/>
    </row>
    <row r="39" spans="1:8" ht="63.75" customHeight="1" x14ac:dyDescent="0.25">
      <c r="A39" s="13" t="s">
        <v>44</v>
      </c>
      <c r="B39" s="14" t="s">
        <v>29</v>
      </c>
      <c r="C39" s="14" t="s">
        <v>6</v>
      </c>
      <c r="D39" s="15">
        <v>3372.9</v>
      </c>
      <c r="E39" s="15">
        <v>3348.6</v>
      </c>
      <c r="F39" s="15">
        <f t="shared" ref="F39" si="33">E39-D39</f>
        <v>-24.300000000000182</v>
      </c>
      <c r="G39" s="35">
        <f t="shared" ref="G39" si="34">IF(D39=0,0,E39/D39*100)</f>
        <v>99.279551721070874</v>
      </c>
      <c r="H39" s="20" t="s">
        <v>54</v>
      </c>
    </row>
    <row r="40" spans="1:8" s="5" customFormat="1" ht="57" x14ac:dyDescent="0.25">
      <c r="A40" s="17" t="s">
        <v>45</v>
      </c>
      <c r="B40" s="18" t="s">
        <v>20</v>
      </c>
      <c r="C40" s="18"/>
      <c r="D40" s="19">
        <f>SUM(D41:D42)</f>
        <v>309934.90000000002</v>
      </c>
      <c r="E40" s="19">
        <f>SUM(E41:E42)</f>
        <v>301997.90000000002</v>
      </c>
      <c r="F40" s="19">
        <f>SUM(F41:F42)</f>
        <v>-7937</v>
      </c>
      <c r="G40" s="37">
        <f>IF(D40=0,0,E40/D40*100)</f>
        <v>97.439139638678967</v>
      </c>
      <c r="H40" s="26"/>
    </row>
    <row r="41" spans="1:8" ht="45" x14ac:dyDescent="0.25">
      <c r="A41" s="13" t="s">
        <v>46</v>
      </c>
      <c r="B41" s="14" t="s">
        <v>20</v>
      </c>
      <c r="C41" s="14" t="s">
        <v>4</v>
      </c>
      <c r="D41" s="15">
        <v>127164.1</v>
      </c>
      <c r="E41" s="15">
        <v>127164.1</v>
      </c>
      <c r="F41" s="15">
        <f>E41-D41</f>
        <v>0</v>
      </c>
      <c r="G41" s="35">
        <f>IF(D41=0,0,E41/D41*100)</f>
        <v>100</v>
      </c>
      <c r="H41" s="24"/>
    </row>
    <row r="42" spans="1:8" ht="75" x14ac:dyDescent="0.25">
      <c r="A42" s="10" t="s">
        <v>47</v>
      </c>
      <c r="B42" s="11" t="s">
        <v>20</v>
      </c>
      <c r="C42" s="11" t="s">
        <v>8</v>
      </c>
      <c r="D42" s="12">
        <v>182770.8</v>
      </c>
      <c r="E42" s="12">
        <v>174833.8</v>
      </c>
      <c r="F42" s="12">
        <f t="shared" ref="F42" si="35">E42-D42</f>
        <v>-7937</v>
      </c>
      <c r="G42" s="34">
        <f>IF(D42=0,0,E42/D42*100)</f>
        <v>95.657402604792452</v>
      </c>
      <c r="H42" s="20" t="s">
        <v>88</v>
      </c>
    </row>
    <row r="43" spans="1:8" x14ac:dyDescent="0.25">
      <c r="A43"/>
      <c r="B43"/>
      <c r="C43"/>
      <c r="D43"/>
      <c r="E43"/>
      <c r="F43"/>
      <c r="G43" s="38"/>
      <c r="H43"/>
    </row>
    <row r="44" spans="1:8" x14ac:dyDescent="0.25">
      <c r="A44"/>
      <c r="B44"/>
      <c r="C44"/>
      <c r="D44"/>
      <c r="E44"/>
      <c r="F44"/>
      <c r="G44" s="38"/>
      <c r="H44"/>
    </row>
    <row r="45" spans="1:8" x14ac:dyDescent="0.25">
      <c r="A45"/>
      <c r="B45"/>
      <c r="C45"/>
      <c r="D45"/>
      <c r="E45"/>
      <c r="F45"/>
      <c r="G45" s="38"/>
      <c r="H45"/>
    </row>
    <row r="46" spans="1:8" x14ac:dyDescent="0.25">
      <c r="A46"/>
      <c r="B46"/>
      <c r="C46"/>
      <c r="D46"/>
      <c r="E46"/>
      <c r="F46"/>
      <c r="G46" s="38"/>
      <c r="H46"/>
    </row>
    <row r="47" spans="1:8" x14ac:dyDescent="0.25">
      <c r="A47"/>
      <c r="B47"/>
      <c r="C47"/>
      <c r="D47"/>
      <c r="E47"/>
      <c r="F47"/>
      <c r="G47" s="38"/>
      <c r="H47"/>
    </row>
    <row r="48" spans="1:8" x14ac:dyDescent="0.25">
      <c r="A48"/>
      <c r="B48"/>
      <c r="C48"/>
      <c r="D48"/>
      <c r="E48"/>
      <c r="F48"/>
      <c r="G48" s="38"/>
      <c r="H48"/>
    </row>
    <row r="49" spans="1:8" x14ac:dyDescent="0.25">
      <c r="A49"/>
      <c r="B49"/>
      <c r="C49"/>
      <c r="D49"/>
      <c r="E49"/>
      <c r="F49"/>
      <c r="G49" s="38"/>
      <c r="H49"/>
    </row>
    <row r="50" spans="1:8" x14ac:dyDescent="0.25">
      <c r="A50"/>
      <c r="B50"/>
      <c r="C50"/>
      <c r="D50"/>
      <c r="E50"/>
      <c r="F50"/>
      <c r="G50" s="38"/>
      <c r="H50"/>
    </row>
    <row r="51" spans="1:8" x14ac:dyDescent="0.25">
      <c r="A51"/>
      <c r="B51"/>
      <c r="C51"/>
      <c r="D51"/>
      <c r="E51"/>
      <c r="F51"/>
      <c r="G51" s="38"/>
      <c r="H51"/>
    </row>
    <row r="52" spans="1:8" x14ac:dyDescent="0.25">
      <c r="A52"/>
      <c r="B52"/>
      <c r="C52"/>
      <c r="D52"/>
      <c r="E52"/>
      <c r="F52"/>
      <c r="G52" s="38"/>
      <c r="H52"/>
    </row>
    <row r="53" spans="1:8" x14ac:dyDescent="0.25">
      <c r="A53"/>
      <c r="B53"/>
      <c r="C53"/>
      <c r="D53"/>
      <c r="E53"/>
      <c r="F53"/>
      <c r="G53" s="38"/>
      <c r="H53"/>
    </row>
    <row r="54" spans="1:8" x14ac:dyDescent="0.25">
      <c r="A54"/>
      <c r="B54"/>
      <c r="C54"/>
      <c r="D54"/>
      <c r="E54"/>
      <c r="F54"/>
      <c r="G54" s="38"/>
      <c r="H54"/>
    </row>
    <row r="55" spans="1:8" x14ac:dyDescent="0.25">
      <c r="A55"/>
      <c r="B55"/>
      <c r="C55"/>
      <c r="D55"/>
      <c r="E55"/>
      <c r="F55"/>
      <c r="G55" s="38"/>
      <c r="H55"/>
    </row>
    <row r="56" spans="1:8" x14ac:dyDescent="0.25">
      <c r="A56"/>
      <c r="B56"/>
      <c r="C56"/>
      <c r="D56"/>
      <c r="E56"/>
      <c r="F56"/>
      <c r="G56" s="38"/>
      <c r="H56"/>
    </row>
    <row r="57" spans="1:8" x14ac:dyDescent="0.25">
      <c r="A57"/>
      <c r="B57"/>
      <c r="C57"/>
      <c r="D57"/>
      <c r="E57"/>
      <c r="F57"/>
      <c r="G57" s="38"/>
      <c r="H57"/>
    </row>
    <row r="58" spans="1:8" x14ac:dyDescent="0.25">
      <c r="A58"/>
      <c r="B58"/>
      <c r="C58"/>
      <c r="D58"/>
      <c r="E58"/>
      <c r="F58"/>
      <c r="G58" s="38"/>
      <c r="H58"/>
    </row>
    <row r="59" spans="1:8" x14ac:dyDescent="0.25">
      <c r="A59"/>
      <c r="B59"/>
      <c r="C59"/>
      <c r="D59"/>
      <c r="E59"/>
      <c r="F59"/>
      <c r="G59" s="38"/>
      <c r="H59"/>
    </row>
    <row r="60" spans="1:8" x14ac:dyDescent="0.25">
      <c r="A60"/>
      <c r="B60"/>
      <c r="C60"/>
      <c r="D60"/>
      <c r="E60"/>
      <c r="F60"/>
      <c r="G60" s="38"/>
      <c r="H60"/>
    </row>
    <row r="61" spans="1:8" x14ac:dyDescent="0.25">
      <c r="A61"/>
      <c r="B61"/>
      <c r="C61"/>
      <c r="D61"/>
      <c r="E61"/>
      <c r="F61"/>
      <c r="G61" s="38"/>
      <c r="H61"/>
    </row>
    <row r="62" spans="1:8" x14ac:dyDescent="0.25">
      <c r="A62"/>
      <c r="B62"/>
      <c r="C62"/>
      <c r="D62"/>
      <c r="E62"/>
      <c r="F62"/>
      <c r="G62" s="38"/>
      <c r="H62"/>
    </row>
    <row r="63" spans="1:8" x14ac:dyDescent="0.25">
      <c r="A63"/>
      <c r="B63"/>
      <c r="C63"/>
      <c r="D63"/>
      <c r="E63"/>
      <c r="F63"/>
      <c r="G63" s="38"/>
      <c r="H63"/>
    </row>
    <row r="64" spans="1:8" x14ac:dyDescent="0.25">
      <c r="A64"/>
      <c r="B64"/>
      <c r="C64"/>
      <c r="D64"/>
      <c r="E64"/>
      <c r="F64"/>
      <c r="G64" s="38"/>
      <c r="H64"/>
    </row>
    <row r="65" spans="1:8" x14ac:dyDescent="0.25">
      <c r="A65"/>
      <c r="B65"/>
      <c r="C65"/>
      <c r="D65"/>
      <c r="E65"/>
      <c r="F65"/>
      <c r="G65" s="38"/>
      <c r="H65"/>
    </row>
    <row r="66" spans="1:8" x14ac:dyDescent="0.25">
      <c r="A66"/>
      <c r="B66"/>
      <c r="C66"/>
      <c r="D66"/>
      <c r="E66"/>
      <c r="F66"/>
      <c r="G66" s="38"/>
      <c r="H66"/>
    </row>
    <row r="67" spans="1:8" x14ac:dyDescent="0.25">
      <c r="A67"/>
      <c r="B67"/>
      <c r="C67"/>
      <c r="D67"/>
      <c r="E67"/>
      <c r="F67"/>
      <c r="G67" s="38"/>
      <c r="H67"/>
    </row>
    <row r="68" spans="1:8" x14ac:dyDescent="0.25">
      <c r="A68"/>
      <c r="B68"/>
      <c r="C68"/>
      <c r="D68"/>
      <c r="E68"/>
      <c r="F68"/>
      <c r="G68" s="38"/>
      <c r="H68"/>
    </row>
    <row r="69" spans="1:8" x14ac:dyDescent="0.25">
      <c r="A69"/>
      <c r="B69"/>
      <c r="C69"/>
      <c r="D69"/>
      <c r="E69"/>
      <c r="F69"/>
      <c r="G69" s="38"/>
      <c r="H69"/>
    </row>
    <row r="70" spans="1:8" x14ac:dyDescent="0.25">
      <c r="A70"/>
      <c r="B70"/>
      <c r="C70"/>
      <c r="D70"/>
      <c r="E70"/>
      <c r="F70"/>
      <c r="G70" s="38"/>
      <c r="H70"/>
    </row>
    <row r="71" spans="1:8" x14ac:dyDescent="0.25">
      <c r="A71"/>
      <c r="B71"/>
      <c r="C71"/>
      <c r="D71"/>
      <c r="E71"/>
      <c r="F71"/>
      <c r="G71" s="38"/>
      <c r="H71"/>
    </row>
    <row r="72" spans="1:8" x14ac:dyDescent="0.25">
      <c r="A72"/>
      <c r="B72"/>
      <c r="C72"/>
      <c r="D72"/>
      <c r="E72"/>
      <c r="F72"/>
      <c r="G72" s="38"/>
      <c r="H72"/>
    </row>
    <row r="73" spans="1:8" x14ac:dyDescent="0.25">
      <c r="A73"/>
      <c r="B73"/>
      <c r="C73"/>
      <c r="D73"/>
      <c r="E73"/>
      <c r="F73"/>
      <c r="G73" s="38"/>
      <c r="H73"/>
    </row>
    <row r="74" spans="1:8" x14ac:dyDescent="0.25">
      <c r="A74"/>
      <c r="B74"/>
      <c r="C74"/>
      <c r="D74"/>
      <c r="E74"/>
      <c r="F74"/>
      <c r="G74" s="38"/>
      <c r="H74"/>
    </row>
    <row r="75" spans="1:8" x14ac:dyDescent="0.25">
      <c r="A75"/>
      <c r="B75"/>
      <c r="C75"/>
      <c r="D75"/>
      <c r="E75"/>
      <c r="F75"/>
      <c r="G75" s="38"/>
      <c r="H75"/>
    </row>
    <row r="76" spans="1:8" x14ac:dyDescent="0.25">
      <c r="A76"/>
      <c r="B76"/>
      <c r="C76"/>
      <c r="D76"/>
      <c r="E76"/>
      <c r="F76"/>
      <c r="G76" s="38"/>
      <c r="H76"/>
    </row>
    <row r="77" spans="1:8" x14ac:dyDescent="0.25">
      <c r="A77"/>
      <c r="B77"/>
      <c r="C77"/>
      <c r="D77"/>
      <c r="E77"/>
      <c r="F77"/>
      <c r="G77" s="38"/>
      <c r="H77"/>
    </row>
    <row r="78" spans="1:8" x14ac:dyDescent="0.25">
      <c r="A78"/>
      <c r="B78"/>
      <c r="C78"/>
      <c r="D78"/>
      <c r="E78"/>
      <c r="F78"/>
      <c r="G78" s="38"/>
      <c r="H78"/>
    </row>
    <row r="79" spans="1:8" x14ac:dyDescent="0.25">
      <c r="A79"/>
      <c r="B79"/>
      <c r="C79"/>
      <c r="D79"/>
      <c r="E79"/>
      <c r="F79"/>
      <c r="G79" s="38"/>
      <c r="H79"/>
    </row>
    <row r="80" spans="1:8" x14ac:dyDescent="0.25">
      <c r="A80"/>
      <c r="B80"/>
      <c r="C80"/>
      <c r="D80"/>
      <c r="E80"/>
      <c r="F80"/>
      <c r="G80" s="38"/>
      <c r="H80"/>
    </row>
    <row r="81" spans="1:8" x14ac:dyDescent="0.25">
      <c r="A81"/>
      <c r="B81"/>
      <c r="C81"/>
      <c r="D81"/>
      <c r="E81"/>
      <c r="F81"/>
      <c r="G81" s="38"/>
      <c r="H81"/>
    </row>
    <row r="82" spans="1:8" x14ac:dyDescent="0.25">
      <c r="A82"/>
      <c r="B82"/>
      <c r="C82"/>
      <c r="D82"/>
      <c r="E82"/>
      <c r="F82"/>
      <c r="G82" s="38"/>
      <c r="H82"/>
    </row>
    <row r="83" spans="1:8" x14ac:dyDescent="0.25">
      <c r="A83"/>
      <c r="B83"/>
      <c r="C83"/>
      <c r="D83"/>
      <c r="E83"/>
      <c r="F83"/>
      <c r="G83" s="38"/>
      <c r="H83"/>
    </row>
    <row r="84" spans="1:8" x14ac:dyDescent="0.25">
      <c r="A84"/>
      <c r="B84"/>
      <c r="C84"/>
      <c r="D84"/>
      <c r="E84"/>
      <c r="F84"/>
      <c r="G84" s="38"/>
      <c r="H84"/>
    </row>
    <row r="85" spans="1:8" x14ac:dyDescent="0.25">
      <c r="A85"/>
      <c r="B85"/>
      <c r="C85"/>
      <c r="D85"/>
      <c r="E85"/>
      <c r="F85"/>
      <c r="G85" s="38"/>
      <c r="H85"/>
    </row>
    <row r="86" spans="1:8" x14ac:dyDescent="0.25">
      <c r="A86"/>
      <c r="B86"/>
      <c r="C86"/>
      <c r="D86"/>
      <c r="E86"/>
      <c r="F86"/>
      <c r="G86" s="38"/>
      <c r="H86"/>
    </row>
    <row r="87" spans="1:8" x14ac:dyDescent="0.25">
      <c r="A87"/>
      <c r="B87"/>
      <c r="C87"/>
      <c r="D87"/>
      <c r="E87"/>
      <c r="F87"/>
      <c r="G87" s="38"/>
      <c r="H87"/>
    </row>
    <row r="88" spans="1:8" x14ac:dyDescent="0.25">
      <c r="A88"/>
      <c r="B88"/>
      <c r="C88"/>
      <c r="D88"/>
      <c r="E88"/>
      <c r="F88"/>
      <c r="G88" s="38"/>
      <c r="H88"/>
    </row>
    <row r="89" spans="1:8" x14ac:dyDescent="0.25">
      <c r="A89"/>
      <c r="B89"/>
      <c r="C89"/>
      <c r="D89"/>
      <c r="E89"/>
      <c r="F89"/>
      <c r="G89" s="38"/>
      <c r="H89"/>
    </row>
    <row r="90" spans="1:8" x14ac:dyDescent="0.25">
      <c r="A90"/>
      <c r="B90"/>
      <c r="C90"/>
      <c r="D90"/>
      <c r="E90"/>
      <c r="F90"/>
      <c r="G90" s="38"/>
      <c r="H90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2025-04-28T14:24:22Z</dcterms:modified>
</cp:coreProperties>
</file>