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5"/>
  </bookViews>
  <sheets>
    <sheet name="1 кварта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7" i="1"/>
  <c r="G21" i="1"/>
  <c r="E17" i="1"/>
  <c r="D17" i="1"/>
  <c r="F15" i="1"/>
  <c r="E13" i="1"/>
  <c r="D13" i="1"/>
  <c r="G15" i="1"/>
  <c r="D27" i="1" l="1"/>
  <c r="E27" i="1"/>
  <c r="G28" i="1"/>
  <c r="F28" i="1"/>
  <c r="F18" i="1"/>
  <c r="G18" i="1"/>
  <c r="E35" i="1" l="1"/>
  <c r="D35" i="1"/>
  <c r="E7" i="1"/>
  <c r="D7" i="1"/>
  <c r="E33" i="1" l="1"/>
  <c r="D33" i="1"/>
  <c r="E30" i="1"/>
  <c r="D30" i="1"/>
  <c r="E22" i="1"/>
  <c r="D22" i="1"/>
  <c r="G10" i="1"/>
  <c r="G11" i="1"/>
  <c r="G12" i="1"/>
  <c r="G14" i="1"/>
  <c r="G16" i="1"/>
  <c r="G19" i="1"/>
  <c r="G20" i="1"/>
  <c r="G23" i="1"/>
  <c r="G24" i="1"/>
  <c r="G25" i="1"/>
  <c r="G26" i="1"/>
  <c r="G29" i="1"/>
  <c r="G31" i="1"/>
  <c r="G32" i="1"/>
  <c r="G34" i="1"/>
  <c r="G36" i="1"/>
  <c r="G37" i="1"/>
  <c r="G8" i="1"/>
  <c r="G9" i="1"/>
  <c r="F8" i="1"/>
  <c r="F9" i="1"/>
  <c r="F10" i="1"/>
  <c r="F11" i="1"/>
  <c r="F12" i="1"/>
  <c r="F14" i="1"/>
  <c r="F16" i="1"/>
  <c r="F19" i="1"/>
  <c r="F20" i="1"/>
  <c r="F23" i="1"/>
  <c r="F24" i="1"/>
  <c r="F25" i="1"/>
  <c r="F26" i="1"/>
  <c r="F29" i="1"/>
  <c r="F27" i="1" s="1"/>
  <c r="F31" i="1"/>
  <c r="F32" i="1"/>
  <c r="F34" i="1"/>
  <c r="F33" i="1" s="1"/>
  <c r="F36" i="1"/>
  <c r="F37" i="1"/>
  <c r="F13" i="1" l="1"/>
  <c r="F35" i="1"/>
  <c r="F7" i="1"/>
  <c r="F30" i="1"/>
  <c r="G33" i="1"/>
  <c r="F22" i="1"/>
  <c r="G22" i="1"/>
  <c r="G30" i="1"/>
  <c r="G35" i="1"/>
  <c r="G27" i="1"/>
  <c r="G17" i="1"/>
  <c r="D6" i="1"/>
  <c r="G13" i="1"/>
  <c r="G7" i="1"/>
  <c r="E6" i="1"/>
  <c r="F6" i="1" l="1"/>
  <c r="G6" i="1"/>
</calcChain>
</file>

<file path=xl/sharedStrings.xml><?xml version="1.0" encoding="utf-8"?>
<sst xmlns="http://schemas.openxmlformats.org/spreadsheetml/2006/main" count="93" uniqueCount="54">
  <si>
    <t>Наименование</t>
  </si>
  <si>
    <t>Раздел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</si>
  <si>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</si>
  <si>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</si>
  <si>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</si>
  <si>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</si>
  <si>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</si>
  <si>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</si>
  <si>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</si>
  <si>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</si>
  <si>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</si>
  <si>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</si>
  <si>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</si>
  <si>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</si>
  <si>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</si>
  <si>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</si>
  <si>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</si>
  <si>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</si>
  <si>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</si>
  <si>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</si>
  <si>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</si>
  <si>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</si>
  <si>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05</t>
  </si>
  <si>
    <t>Транспорт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</si>
  <si>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</si>
  <si>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</si>
  <si>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</si>
  <si>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</si>
  <si>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</si>
  <si>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</si>
  <si>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</si>
  <si>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</si>
  <si>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</si>
  <si>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</si>
  <si>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</si>
  <si>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</si>
  <si>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</si>
  <si>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</si>
  <si>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</si>
  <si>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</si>
  <si>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</si>
  <si>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</si>
  <si>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</si>
  <si>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</si>
  <si>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</si>
  <si>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</si>
  <si>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</si>
  <si>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>Под-раздел</t>
  </si>
  <si>
    <t>Сельское хозяйство и рыболовство</t>
  </si>
  <si>
    <t>Профессиональная подготовка, переподготовка и повышение квалификации</t>
  </si>
  <si>
    <t>Сведения об исполнении районного бюджета по расходам в разрезе разделов и подразделов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первый квартал 2024 года в сравнении с запланированными значениями на соответствующий период</t>
  </si>
  <si>
    <t>Кассовый план на первый квартал                                          2024 года, тыс.руб.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</si>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</sst>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7">
    <xf numFmtId="0" fontId="0" fillId="0" borderId="0" xfId="0"/>
    <xf numFmtId="166" fontId="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/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tabSelected="1" topLeftCell="A19" zoomScaleNormal="100" workbookViewId="0">
      <selection activeCell="D27" sqref="D27"/>
    </sheetView>
  </sheetViews>
  <sheetFormatPr defaultColWidth="8.85546875" defaultRowHeight="15" x14ac:dyDescent="0.25"/>
  <cols>
    <col min="1" max="1" width="45.42578125" style="3" customWidth="1"/>
    <col min="2" max="3" width="8.7109375" style="3" customWidth="1"/>
    <col min="4" max="6" width="15.85546875" style="3" customWidth="1"/>
    <col min="7" max="7" width="12.85546875" style="3" customWidth="1"/>
    <col min="8" max="16384" width="8.85546875" style="3"/>
  </cols>
  <sheetData>
    <row r="2" spans="1:7" ht="30" customHeight="1" x14ac:dyDescent="0.25">
      <c r="A2" s="13" t="s">
        <v>50</v>
      </c>
      <c r="B2" s="13"/>
      <c r="C2" s="13"/>
      <c r="D2" s="13"/>
      <c r="E2" s="13"/>
      <c r="F2" s="13"/>
      <c r="G2" s="13"/>
    </row>
    <row r="4" spans="1:7" ht="13.9" customHeight="1" x14ac:dyDescent="0.25">
      <c r="A4" s="15" t="s">
        <v>0</v>
      </c>
      <c r="B4" s="15" t="s">
        <v>1</v>
      </c>
      <c r="C4" s="15" t="s">
        <v>47</v>
      </c>
      <c r="D4" s="16" t="s">
        <v>51</v>
      </c>
      <c r="E4" s="16" t="s">
        <v>43</v>
      </c>
      <c r="F4" s="14" t="s">
        <v>44</v>
      </c>
      <c r="G4" s="14"/>
    </row>
    <row r="5" spans="1:7" ht="69" customHeight="1" x14ac:dyDescent="0.25">
      <c r="A5" s="15"/>
      <c r="B5" s="15"/>
      <c r="C5" s="15"/>
      <c r="D5" s="16"/>
      <c r="E5" s="16"/>
      <c r="F5" s="1" t="s">
        <v>45</v>
      </c>
      <c r="G5" s="4" t="s">
        <v>46</v>
      </c>
    </row>
    <row r="6" spans="1:7" s="2" customFormat="1" x14ac:dyDescent="0.25">
      <c r="A6" s="5" t="s">
        <v>2</v>
      </c>
      <c r="B6" s="6"/>
      <c r="C6" s="6"/>
      <c r="D6" s="7">
        <f>D7+D13+D17+D22+D27+D30+D33+D35</f>
        <v>264122</v>
      </c>
      <c r="E6" s="7">
        <f>E7+E13+E17+E22+E27+E30+E33+E35</f>
        <v>250169.3</v>
      </c>
      <c r="F6" s="7">
        <f>F7+F13+F17+F22+F27+F30+F33+F35</f>
        <v>-13952.699999999993</v>
      </c>
      <c r="G6" s="7">
        <f>(E6/D6)*100</f>
        <v>94.717327598609728</v>
      </c>
    </row>
    <row r="7" spans="1:7" s="2" customFormat="1" x14ac:dyDescent="0.25">
      <c r="A7" s="5" t="s">
        <v>3</v>
      </c>
      <c r="B7" s="6" t="s">
        <v>4</v>
      </c>
      <c r="C7" s="6"/>
      <c r="D7" s="7">
        <f>SUM(D8:D12)</f>
        <v>42290.7</v>
      </c>
      <c r="E7" s="7">
        <f>SUM(E8:E12)</f>
        <v>41016.399999999994</v>
      </c>
      <c r="F7" s="7">
        <f>SUM(F8:F12)</f>
        <v>-1274.2999999999984</v>
      </c>
      <c r="G7" s="7">
        <f t="shared" ref="G7:G37" si="0">(E7/D7)*100</f>
        <v>96.986807974330048</v>
      </c>
    </row>
    <row r="8" spans="1:7" ht="45" x14ac:dyDescent="0.25">
      <c r="A8" s="8" t="s">
        <v>5</v>
      </c>
      <c r="B8" s="9" t="s">
        <v>4</v>
      </c>
      <c r="C8" s="9" t="s">
        <v>6</v>
      </c>
      <c r="D8" s="10">
        <v>1015</v>
      </c>
      <c r="E8" s="10">
        <v>1014.9</v>
      </c>
      <c r="F8" s="10">
        <f t="shared" ref="F8:F37" si="1">E8-D8</f>
        <v>-0.10000000000002274</v>
      </c>
      <c r="G8" s="10">
        <f t="shared" si="0"/>
        <v>99.990147783251231</v>
      </c>
    </row>
    <row r="9" spans="1:7" ht="60" x14ac:dyDescent="0.25">
      <c r="A9" s="8" t="s">
        <v>7</v>
      </c>
      <c r="B9" s="9" t="s">
        <v>4</v>
      </c>
      <c r="C9" s="9" t="s">
        <v>8</v>
      </c>
      <c r="D9" s="10">
        <v>3727.7000000000003</v>
      </c>
      <c r="E9" s="10">
        <v>3726.5</v>
      </c>
      <c r="F9" s="10">
        <f t="shared" si="1"/>
        <v>-1.2000000000002728</v>
      </c>
      <c r="G9" s="10">
        <f t="shared" si="0"/>
        <v>99.96780856828606</v>
      </c>
    </row>
    <row r="10" spans="1:7" ht="60" x14ac:dyDescent="0.25">
      <c r="A10" s="8" t="s">
        <v>9</v>
      </c>
      <c r="B10" s="9" t="s">
        <v>4</v>
      </c>
      <c r="C10" s="9" t="s">
        <v>10</v>
      </c>
      <c r="D10" s="10">
        <v>16891.199999999997</v>
      </c>
      <c r="E10" s="10">
        <v>16890.8</v>
      </c>
      <c r="F10" s="10">
        <f t="shared" si="1"/>
        <v>-0.39999999999781721</v>
      </c>
      <c r="G10" s="10">
        <f t="shared" si="0"/>
        <v>99.997631903002755</v>
      </c>
    </row>
    <row r="11" spans="1:7" ht="45" x14ac:dyDescent="0.25">
      <c r="A11" s="8" t="s">
        <v>11</v>
      </c>
      <c r="B11" s="9" t="s">
        <v>4</v>
      </c>
      <c r="C11" s="9" t="s">
        <v>12</v>
      </c>
      <c r="D11" s="10">
        <v>14482.3</v>
      </c>
      <c r="E11" s="10">
        <v>13572.699999999999</v>
      </c>
      <c r="F11" s="10">
        <f t="shared" si="1"/>
        <v>-909.60000000000036</v>
      </c>
      <c r="G11" s="10">
        <f t="shared" si="0"/>
        <v>93.719229680368443</v>
      </c>
    </row>
    <row r="12" spans="1:7" x14ac:dyDescent="0.25">
      <c r="A12" s="8" t="s">
        <v>13</v>
      </c>
      <c r="B12" s="9" t="s">
        <v>4</v>
      </c>
      <c r="C12" s="9" t="s">
        <v>14</v>
      </c>
      <c r="D12" s="10">
        <v>6174.5</v>
      </c>
      <c r="E12" s="10">
        <v>5811.5</v>
      </c>
      <c r="F12" s="10">
        <f t="shared" si="1"/>
        <v>-363</v>
      </c>
      <c r="G12" s="10">
        <f t="shared" si="0"/>
        <v>94.120981455988343</v>
      </c>
    </row>
    <row r="13" spans="1:7" s="2" customFormat="1" ht="43.5" x14ac:dyDescent="0.25">
      <c r="A13" s="5" t="s">
        <v>15</v>
      </c>
      <c r="B13" s="6" t="s">
        <v>8</v>
      </c>
      <c r="C13" s="6"/>
      <c r="D13" s="7">
        <f>D14+D16+D15</f>
        <v>1493.2</v>
      </c>
      <c r="E13" s="7">
        <f>E14+E16+E15</f>
        <v>818.5</v>
      </c>
      <c r="F13" s="7">
        <f>F14+F16+F15</f>
        <v>-674.70000000000016</v>
      </c>
      <c r="G13" s="7">
        <f t="shared" si="0"/>
        <v>54.815162068041786</v>
      </c>
    </row>
    <row r="14" spans="1:7" x14ac:dyDescent="0.25">
      <c r="A14" s="8" t="s">
        <v>16</v>
      </c>
      <c r="B14" s="9" t="s">
        <v>8</v>
      </c>
      <c r="C14" s="9" t="s">
        <v>17</v>
      </c>
      <c r="D14" s="10">
        <v>1303.9000000000001</v>
      </c>
      <c r="E14" s="10">
        <v>629.29999999999995</v>
      </c>
      <c r="F14" s="10">
        <f t="shared" si="1"/>
        <v>-674.60000000000014</v>
      </c>
      <c r="G14" s="10">
        <f t="shared" si="0"/>
        <v>48.262903596901594</v>
      </c>
    </row>
    <row r="15" spans="1:7" ht="46.5" customHeight="1" x14ac:dyDescent="0.25">
      <c r="A15" s="8" t="s">
        <v>52</v>
      </c>
      <c r="B15" s="9" t="s">
        <v>8</v>
      </c>
      <c r="C15" s="9">
        <v>10</v>
      </c>
      <c r="D15" s="10">
        <v>180.3</v>
      </c>
      <c r="E15" s="10">
        <v>180.2</v>
      </c>
      <c r="F15" s="10">
        <f t="shared" si="1"/>
        <v>-0.10000000000002274</v>
      </c>
      <c r="G15" s="10">
        <f t="shared" si="0"/>
        <v>99.944536882972812</v>
      </c>
    </row>
    <row r="16" spans="1:7" ht="28.9" customHeight="1" x14ac:dyDescent="0.25">
      <c r="A16" s="8" t="s">
        <v>19</v>
      </c>
      <c r="B16" s="9" t="s">
        <v>8</v>
      </c>
      <c r="C16" s="9" t="s">
        <v>20</v>
      </c>
      <c r="D16" s="10">
        <v>9</v>
      </c>
      <c r="E16" s="10">
        <v>9</v>
      </c>
      <c r="F16" s="10">
        <f t="shared" si="1"/>
        <v>0</v>
      </c>
      <c r="G16" s="10">
        <f t="shared" si="0"/>
        <v>100</v>
      </c>
    </row>
    <row r="17" spans="1:7" s="2" customFormat="1" x14ac:dyDescent="0.25">
      <c r="A17" s="5" t="s">
        <v>21</v>
      </c>
      <c r="B17" s="6" t="s">
        <v>10</v>
      </c>
      <c r="C17" s="6"/>
      <c r="D17" s="7">
        <f>SUM(D18:D21)</f>
        <v>18343.7</v>
      </c>
      <c r="E17" s="7">
        <f>SUM(E18:E21)</f>
        <v>17585.2</v>
      </c>
      <c r="F17" s="7">
        <f>SUM(F18:F21)</f>
        <v>-758.5</v>
      </c>
      <c r="G17" s="7">
        <f t="shared" si="0"/>
        <v>95.865065390297488</v>
      </c>
    </row>
    <row r="18" spans="1:7" s="2" customFormat="1" x14ac:dyDescent="0.25">
      <c r="A18" s="8" t="s">
        <v>48</v>
      </c>
      <c r="B18" s="9" t="s">
        <v>10</v>
      </c>
      <c r="C18" s="11" t="s">
        <v>22</v>
      </c>
      <c r="D18" s="10">
        <v>14494</v>
      </c>
      <c r="E18" s="10">
        <v>14494</v>
      </c>
      <c r="F18" s="10">
        <f t="shared" ref="F18" si="2">E18-D18</f>
        <v>0</v>
      </c>
      <c r="G18" s="10">
        <f t="shared" ref="G18" si="3">(E18/D18)*100</f>
        <v>100</v>
      </c>
    </row>
    <row r="19" spans="1:7" x14ac:dyDescent="0.25">
      <c r="A19" s="8" t="s">
        <v>23</v>
      </c>
      <c r="B19" s="9" t="s">
        <v>10</v>
      </c>
      <c r="C19" s="9" t="s">
        <v>24</v>
      </c>
      <c r="D19" s="10">
        <v>2314.6999999999998</v>
      </c>
      <c r="E19" s="10">
        <v>1906.6999999999998</v>
      </c>
      <c r="F19" s="10">
        <f t="shared" si="1"/>
        <v>-408</v>
      </c>
      <c r="G19" s="10">
        <f t="shared" si="0"/>
        <v>82.373525726876053</v>
      </c>
    </row>
    <row r="20" spans="1:7" x14ac:dyDescent="0.25">
      <c r="A20" s="8" t="s">
        <v>25</v>
      </c>
      <c r="B20" s="9" t="s">
        <v>10</v>
      </c>
      <c r="C20" s="9" t="s">
        <v>17</v>
      </c>
      <c r="D20" s="10">
        <v>1500</v>
      </c>
      <c r="E20" s="10">
        <v>1149.5</v>
      </c>
      <c r="F20" s="10">
        <f t="shared" si="1"/>
        <v>-350.5</v>
      </c>
      <c r="G20" s="10">
        <f t="shared" si="0"/>
        <v>76.633333333333326</v>
      </c>
    </row>
    <row r="21" spans="1:7" ht="27.75" customHeight="1" x14ac:dyDescent="0.25">
      <c r="A21" s="8" t="s">
        <v>53</v>
      </c>
      <c r="B21" s="9" t="s">
        <v>10</v>
      </c>
      <c r="C21" s="9">
        <v>12</v>
      </c>
      <c r="D21" s="10">
        <v>35</v>
      </c>
      <c r="E21" s="10">
        <v>35</v>
      </c>
      <c r="F21" s="10">
        <f>E21-D21</f>
        <v>0</v>
      </c>
      <c r="G21" s="10">
        <f t="shared" si="0"/>
        <v>100</v>
      </c>
    </row>
    <row r="22" spans="1:7" s="2" customFormat="1" ht="14.45" customHeight="1" x14ac:dyDescent="0.25">
      <c r="A22" s="5" t="s">
        <v>27</v>
      </c>
      <c r="B22" s="6" t="s">
        <v>22</v>
      </c>
      <c r="C22" s="6"/>
      <c r="D22" s="7">
        <f>D23+D24+D25+D26</f>
        <v>114072.9</v>
      </c>
      <c r="E22" s="7">
        <f t="shared" ref="E22:F22" si="4">E23+E24+E25+E26</f>
        <v>107647.79999999999</v>
      </c>
      <c r="F22" s="7">
        <f t="shared" si="4"/>
        <v>-6425.0999999999931</v>
      </c>
      <c r="G22" s="7">
        <f t="shared" si="0"/>
        <v>94.367549172502834</v>
      </c>
    </row>
    <row r="23" spans="1:7" x14ac:dyDescent="0.25">
      <c r="A23" s="8" t="s">
        <v>28</v>
      </c>
      <c r="B23" s="9" t="s">
        <v>22</v>
      </c>
      <c r="C23" s="9" t="s">
        <v>4</v>
      </c>
      <c r="D23" s="10">
        <v>220.9</v>
      </c>
      <c r="E23" s="10">
        <v>0</v>
      </c>
      <c r="F23" s="10">
        <f t="shared" si="1"/>
        <v>-220.9</v>
      </c>
      <c r="G23" s="10">
        <f t="shared" si="0"/>
        <v>0</v>
      </c>
    </row>
    <row r="24" spans="1:7" x14ac:dyDescent="0.25">
      <c r="A24" s="8" t="s">
        <v>29</v>
      </c>
      <c r="B24" s="9" t="s">
        <v>22</v>
      </c>
      <c r="C24" s="9" t="s">
        <v>6</v>
      </c>
      <c r="D24" s="10">
        <v>66598.899999999994</v>
      </c>
      <c r="E24" s="10">
        <v>66088.800000000003</v>
      </c>
      <c r="F24" s="10">
        <f t="shared" si="1"/>
        <v>-510.09999999999127</v>
      </c>
      <c r="G24" s="10">
        <f t="shared" si="0"/>
        <v>99.234071433612286</v>
      </c>
    </row>
    <row r="25" spans="1:7" x14ac:dyDescent="0.25">
      <c r="A25" s="8" t="s">
        <v>30</v>
      </c>
      <c r="B25" s="9" t="s">
        <v>22</v>
      </c>
      <c r="C25" s="9" t="s">
        <v>8</v>
      </c>
      <c r="D25" s="10">
        <v>23967.5</v>
      </c>
      <c r="E25" s="10">
        <v>18589.599999999999</v>
      </c>
      <c r="F25" s="10">
        <f t="shared" si="1"/>
        <v>-5377.9000000000015</v>
      </c>
      <c r="G25" s="10">
        <f t="shared" si="0"/>
        <v>77.561698132888282</v>
      </c>
    </row>
    <row r="26" spans="1:7" ht="30" x14ac:dyDescent="0.25">
      <c r="A26" s="8" t="s">
        <v>31</v>
      </c>
      <c r="B26" s="9" t="s">
        <v>22</v>
      </c>
      <c r="C26" s="9" t="s">
        <v>22</v>
      </c>
      <c r="D26" s="10">
        <v>23285.599999999999</v>
      </c>
      <c r="E26" s="10">
        <v>22969.399999999998</v>
      </c>
      <c r="F26" s="10">
        <f t="shared" si="1"/>
        <v>-316.20000000000073</v>
      </c>
      <c r="G26" s="10">
        <f t="shared" si="0"/>
        <v>98.642079224928708</v>
      </c>
    </row>
    <row r="27" spans="1:7" s="2" customFormat="1" x14ac:dyDescent="0.25">
      <c r="A27" s="5" t="s">
        <v>32</v>
      </c>
      <c r="B27" s="6" t="s">
        <v>33</v>
      </c>
      <c r="C27" s="6"/>
      <c r="D27" s="7">
        <f t="shared" ref="D27:F27" si="5">SUM(D28:D29)</f>
        <v>1164.5</v>
      </c>
      <c r="E27" s="7">
        <f t="shared" si="5"/>
        <v>946.09999999999991</v>
      </c>
      <c r="F27" s="7">
        <f t="shared" si="5"/>
        <v>-218.40000000000009</v>
      </c>
      <c r="G27" s="7">
        <f t="shared" si="0"/>
        <v>81.245169600686978</v>
      </c>
    </row>
    <row r="28" spans="1:7" ht="30" x14ac:dyDescent="0.25">
      <c r="A28" s="12" t="s">
        <v>49</v>
      </c>
      <c r="B28" s="9" t="s">
        <v>33</v>
      </c>
      <c r="C28" s="11" t="s">
        <v>22</v>
      </c>
      <c r="D28" s="10">
        <v>366</v>
      </c>
      <c r="E28" s="10">
        <v>366</v>
      </c>
      <c r="F28" s="10">
        <f t="shared" ref="F28" si="6">E28-D28</f>
        <v>0</v>
      </c>
      <c r="G28" s="10">
        <f t="shared" ref="G28" si="7">(E28/D28)*100</f>
        <v>100</v>
      </c>
    </row>
    <row r="29" spans="1:7" x14ac:dyDescent="0.25">
      <c r="A29" s="8" t="s">
        <v>34</v>
      </c>
      <c r="B29" s="9" t="s">
        <v>33</v>
      </c>
      <c r="C29" s="9" t="s">
        <v>17</v>
      </c>
      <c r="D29" s="10">
        <v>798.5</v>
      </c>
      <c r="E29" s="10">
        <v>580.09999999999991</v>
      </c>
      <c r="F29" s="10">
        <f t="shared" si="1"/>
        <v>-218.40000000000009</v>
      </c>
      <c r="G29" s="10">
        <f t="shared" si="0"/>
        <v>72.648716343143377</v>
      </c>
    </row>
    <row r="30" spans="1:7" s="2" customFormat="1" x14ac:dyDescent="0.25">
      <c r="A30" s="5" t="s">
        <v>35</v>
      </c>
      <c r="B30" s="6" t="s">
        <v>18</v>
      </c>
      <c r="C30" s="6"/>
      <c r="D30" s="7">
        <f>D31+D32</f>
        <v>13062.9</v>
      </c>
      <c r="E30" s="7">
        <f t="shared" ref="E30:F30" si="8">E31+E32</f>
        <v>12929.6</v>
      </c>
      <c r="F30" s="7">
        <f t="shared" si="8"/>
        <v>-133.29999999999927</v>
      </c>
      <c r="G30" s="7">
        <f t="shared" si="0"/>
        <v>98.97955277924504</v>
      </c>
    </row>
    <row r="31" spans="1:7" x14ac:dyDescent="0.25">
      <c r="A31" s="8" t="s">
        <v>36</v>
      </c>
      <c r="B31" s="9" t="s">
        <v>18</v>
      </c>
      <c r="C31" s="9" t="s">
        <v>4</v>
      </c>
      <c r="D31" s="10">
        <v>11145.3</v>
      </c>
      <c r="E31" s="10">
        <v>11012</v>
      </c>
      <c r="F31" s="10">
        <f t="shared" si="1"/>
        <v>-133.29999999999927</v>
      </c>
      <c r="G31" s="10">
        <f t="shared" si="0"/>
        <v>98.80398015306902</v>
      </c>
    </row>
    <row r="32" spans="1:7" x14ac:dyDescent="0.25">
      <c r="A32" s="8" t="s">
        <v>37</v>
      </c>
      <c r="B32" s="9" t="s">
        <v>18</v>
      </c>
      <c r="C32" s="9" t="s">
        <v>8</v>
      </c>
      <c r="D32" s="10">
        <v>1917.6</v>
      </c>
      <c r="E32" s="10">
        <v>1917.6</v>
      </c>
      <c r="F32" s="10">
        <f t="shared" si="1"/>
        <v>0</v>
      </c>
      <c r="G32" s="10">
        <f t="shared" si="0"/>
        <v>100</v>
      </c>
    </row>
    <row r="33" spans="1:7" s="2" customFormat="1" ht="29.25" x14ac:dyDescent="0.25">
      <c r="A33" s="5" t="s">
        <v>38</v>
      </c>
      <c r="B33" s="6" t="s">
        <v>26</v>
      </c>
      <c r="C33" s="6"/>
      <c r="D33" s="7">
        <f>D34</f>
        <v>603.79999999999995</v>
      </c>
      <c r="E33" s="7">
        <f t="shared" ref="E33:F33" si="9">E34</f>
        <v>603.70000000000005</v>
      </c>
      <c r="F33" s="7">
        <f t="shared" si="9"/>
        <v>-9.9999999999909051E-2</v>
      </c>
      <c r="G33" s="7">
        <f t="shared" si="0"/>
        <v>99.983438224577696</v>
      </c>
    </row>
    <row r="34" spans="1:7" x14ac:dyDescent="0.25">
      <c r="A34" s="8" t="s">
        <v>39</v>
      </c>
      <c r="B34" s="9" t="s">
        <v>26</v>
      </c>
      <c r="C34" s="9" t="s">
        <v>6</v>
      </c>
      <c r="D34" s="10">
        <v>603.79999999999995</v>
      </c>
      <c r="E34" s="10">
        <v>603.70000000000005</v>
      </c>
      <c r="F34" s="10">
        <f t="shared" si="1"/>
        <v>-9.9999999999909051E-2</v>
      </c>
      <c r="G34" s="10">
        <f t="shared" si="0"/>
        <v>99.983438224577696</v>
      </c>
    </row>
    <row r="35" spans="1:7" s="2" customFormat="1" ht="57.75" x14ac:dyDescent="0.25">
      <c r="A35" s="5" t="s">
        <v>40</v>
      </c>
      <c r="B35" s="6" t="s">
        <v>20</v>
      </c>
      <c r="C35" s="6"/>
      <c r="D35" s="7">
        <f>SUM(D36:D37)</f>
        <v>73090.3</v>
      </c>
      <c r="E35" s="7">
        <f t="shared" ref="E35:F35" si="10">SUM(E36:E37)</f>
        <v>68622</v>
      </c>
      <c r="F35" s="7">
        <f t="shared" si="10"/>
        <v>-4468.3000000000029</v>
      </c>
      <c r="G35" s="7">
        <f t="shared" si="0"/>
        <v>93.88660328388309</v>
      </c>
    </row>
    <row r="36" spans="1:7" ht="45" x14ac:dyDescent="0.25">
      <c r="A36" s="8" t="s">
        <v>41</v>
      </c>
      <c r="B36" s="9" t="s">
        <v>20</v>
      </c>
      <c r="C36" s="9" t="s">
        <v>4</v>
      </c>
      <c r="D36" s="10">
        <v>33057.5</v>
      </c>
      <c r="E36" s="10">
        <v>33057.5</v>
      </c>
      <c r="F36" s="10">
        <f t="shared" si="1"/>
        <v>0</v>
      </c>
      <c r="G36" s="10">
        <f t="shared" si="0"/>
        <v>100</v>
      </c>
    </row>
    <row r="37" spans="1:7" ht="30" x14ac:dyDescent="0.25">
      <c r="A37" s="8" t="s">
        <v>42</v>
      </c>
      <c r="B37" s="9" t="s">
        <v>20</v>
      </c>
      <c r="C37" s="9" t="s">
        <v>8</v>
      </c>
      <c r="D37" s="10">
        <v>40032.800000000003</v>
      </c>
      <c r="E37" s="10">
        <v>35564.5</v>
      </c>
      <c r="F37" s="10">
        <f t="shared" si="1"/>
        <v>-4468.3000000000029</v>
      </c>
      <c r="G37" s="10">
        <f t="shared" si="0"/>
        <v>88.838402509941844</v>
      </c>
    </row>
  </sheetData>
  <mergeCells count="7"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2024-04-15T14:13:37Z</dcterms:modified>
</cp:coreProperties>
</file>