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E29" i="1"/>
  <c r="D29" i="1"/>
  <c r="E40" i="1"/>
  <c r="D40" i="1"/>
  <c r="F40" i="1" s="1"/>
  <c r="F39" i="1"/>
  <c r="E36" i="1"/>
  <c r="D36" i="1"/>
  <c r="G39" i="1"/>
  <c r="F41" i="1"/>
  <c r="G41" i="1"/>
  <c r="F42" i="1"/>
  <c r="G42" i="1"/>
  <c r="F43" i="1"/>
  <c r="G43" i="1"/>
  <c r="F18" i="1"/>
  <c r="F17" i="1"/>
  <c r="F16" i="1"/>
  <c r="F15" i="1"/>
  <c r="F14" i="1"/>
  <c r="F13" i="1"/>
  <c r="F12" i="1"/>
  <c r="E11" i="1"/>
  <c r="D11" i="1"/>
  <c r="G36" i="1" l="1"/>
  <c r="F11" i="1"/>
  <c r="G40" i="1"/>
  <c r="F36" i="1"/>
  <c r="F8" i="1" l="1"/>
  <c r="F9" i="1"/>
  <c r="F10" i="1"/>
  <c r="F20" i="1"/>
  <c r="F21" i="1"/>
  <c r="F23" i="1"/>
  <c r="F25" i="1"/>
  <c r="F27" i="1"/>
  <c r="F28" i="1"/>
  <c r="F30" i="1"/>
  <c r="F32" i="1"/>
  <c r="F33" i="1"/>
  <c r="F35" i="1"/>
  <c r="F37" i="1"/>
  <c r="F38" i="1"/>
  <c r="G35" i="1"/>
  <c r="E34" i="1"/>
  <c r="D34" i="1"/>
  <c r="E24" i="1"/>
  <c r="D24" i="1"/>
  <c r="F34" i="1" l="1"/>
  <c r="F24" i="1"/>
  <c r="G34" i="1"/>
  <c r="G38" i="1"/>
  <c r="G37" i="1"/>
  <c r="G30" i="1"/>
  <c r="G29" i="1" l="1"/>
  <c r="F29" i="1"/>
  <c r="D31" i="1" l="1"/>
  <c r="G32" i="1"/>
  <c r="E31" i="1"/>
  <c r="G27" i="1"/>
  <c r="G28" i="1"/>
  <c r="G33" i="1"/>
  <c r="E26" i="1"/>
  <c r="D26" i="1"/>
  <c r="G25" i="1"/>
  <c r="G23" i="1"/>
  <c r="D22" i="1"/>
  <c r="E22" i="1"/>
  <c r="F22" i="1" s="1"/>
  <c r="E19" i="1"/>
  <c r="D19" i="1"/>
  <c r="G20" i="1"/>
  <c r="G21" i="1"/>
  <c r="G18" i="1"/>
  <c r="G16" i="1"/>
  <c r="G14" i="1"/>
  <c r="G13" i="1"/>
  <c r="G10" i="1"/>
  <c r="G9" i="1"/>
  <c r="G8" i="1"/>
  <c r="E7" i="1"/>
  <c r="D7" i="1"/>
  <c r="F7" i="1" l="1"/>
  <c r="F31" i="1"/>
  <c r="F26" i="1"/>
  <c r="F19" i="1"/>
  <c r="G26" i="1"/>
  <c r="G31" i="1"/>
  <c r="G24" i="1"/>
  <c r="G22" i="1"/>
  <c r="G19" i="1"/>
  <c r="G17" i="1"/>
  <c r="G12" i="1"/>
  <c r="G7" i="1"/>
  <c r="F6" i="1" l="1"/>
  <c r="G11" i="1"/>
  <c r="G6" i="1" l="1"/>
</calcChain>
</file>

<file path=xl/sharedStrings.xml><?xml version="1.0" encoding="utf-8"?>
<sst xmlns="http://schemas.openxmlformats.org/spreadsheetml/2006/main" count="83" uniqueCount="82">
  <si>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</si>
  <si>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</si>
  <si>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</si>
  <si>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</si>
  <si>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</si>
  <si>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</si>
  <si>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</si>
  <si>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</si>
  <si>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</si>
  <si>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</si>
  <si>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</si>
  <si>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</si>
  <si>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</si>
  <si>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</si>
  <si>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</si>
  <si>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</si>
  <si>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</si>
  <si>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</si>
  <si>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</si>
  <si>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</si>
  <si>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</si>
  <si>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</si>
  <si>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</si>
  <si>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</si>
  <si>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</si>
  <si>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</si>
  <si>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</si>
  <si>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</si>
  <si>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</si>
  <si>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</si>
  <si>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</si>
  <si>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</si>
  <si>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</si>
  <si>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</si>
  <si>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</si>
  <si>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</si>
  <si>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</si>
  <si>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</si>
  <si>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</si>
  <si>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</si>
  <si>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</si>
  <si>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</si>
  <si>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</si>
  <si>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</si>
  <si>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</si>
  <si>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</si>
  <si>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</si>
  <si>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</si>
  <si>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</si>
  <si>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</si>
  <si>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</si>
  <si>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</si>
  <si>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</si>
  <si>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</si>
  <si>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</si>
  <si>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</si>
  <si>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</si>
  <si>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2024 года в сравнении с запланированными значениями на соответствующий период</t>
  </si>
  <si>
    <t>Кассовый план на первый квартал                                          2024 года, тыс.руб.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</si>
  <si>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</si>
  <si>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Организация и проведение официальных мероприятий муниципального района "Заполярный район"</t>
  </si>
  <si>
    <t>31.0.00.80020</t>
  </si>
  <si>
    <t>31.0.00.81010</t>
  </si>
  <si>
    <t>31.0.00.81050</t>
  </si>
  <si>
    <t>31.0.00.81060</t>
  </si>
  <si>
    <t>31.0.00.84010</t>
  </si>
  <si>
    <t>31.0.00.84020</t>
  </si>
  <si>
    <t>31.0.00.84050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</si>
  <si>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</si>
  <si>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</si>
  <si>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Проведение кадастровых работ по формированию земельных участков</t>
  </si>
  <si>
    <t>42.0.00.83020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</si>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</sst>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6" fontId="2" fillId="0" borderId="1" xfId="0" applyNumberFormat="1" applyFont="1" applyBorder="1" applyAlignment="1"/>
    <xf numFmtId="166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topLeftCell="B1" zoomScaleNormal="100" workbookViewId="0">
      <selection activeCell="E7" sqref="E7"/>
    </sheetView>
  </sheetViews>
  <sheetFormatPr defaultColWidth="8.85546875" defaultRowHeight="15" x14ac:dyDescent="0.25"/>
  <cols>
    <col min="1" max="1" width="9.140625" style="2" hidden="1" customWidth="1"/>
    <col min="2" max="2" width="46.42578125" style="2" customWidth="1"/>
    <col min="3" max="3" width="15.140625" style="29" customWidth="1"/>
    <col min="4" max="6" width="15.85546875" style="2" customWidth="1"/>
    <col min="7" max="7" width="13" style="2" customWidth="1"/>
    <col min="8" max="16384" width="8.85546875" style="2"/>
  </cols>
  <sheetData>
    <row r="2" spans="2:7" ht="30" customHeight="1" x14ac:dyDescent="0.25">
      <c r="B2" s="32" t="s">
        <v>57</v>
      </c>
      <c r="C2" s="32"/>
      <c r="D2" s="32"/>
      <c r="E2" s="32"/>
      <c r="F2" s="32"/>
      <c r="G2" s="32"/>
    </row>
    <row r="3" spans="2:7" ht="15.75" customHeight="1" x14ac:dyDescent="0.25">
      <c r="G3" s="1"/>
    </row>
    <row r="4" spans="2:7" ht="13.9" customHeight="1" x14ac:dyDescent="0.25">
      <c r="B4" s="33" t="s">
        <v>0</v>
      </c>
      <c r="C4" s="33" t="s">
        <v>1</v>
      </c>
      <c r="D4" s="34" t="s">
        <v>58</v>
      </c>
      <c r="E4" s="34" t="s">
        <v>37</v>
      </c>
      <c r="F4" s="35" t="s">
        <v>38</v>
      </c>
      <c r="G4" s="35"/>
    </row>
    <row r="5" spans="2:7" ht="69" customHeight="1" x14ac:dyDescent="0.25">
      <c r="B5" s="33"/>
      <c r="C5" s="33"/>
      <c r="D5" s="34"/>
      <c r="E5" s="34"/>
      <c r="F5" s="4" t="s">
        <v>39</v>
      </c>
      <c r="G5" s="5" t="s">
        <v>40</v>
      </c>
    </row>
    <row r="6" spans="2:7" s="3" customFormat="1" ht="14.25" x14ac:dyDescent="0.2">
      <c r="B6" s="7" t="s">
        <v>2</v>
      </c>
      <c r="C6" s="9"/>
      <c r="D6" s="8">
        <f>D7+D11+D19+D26+D31+D22+D24+D29+D36+D34+D40</f>
        <v>249698.5</v>
      </c>
      <c r="E6" s="8">
        <f>E7+E11+E19+E26+E31+E22+E24+E29+E36+E34+E40</f>
        <v>237156.9</v>
      </c>
      <c r="F6" s="8">
        <f t="shared" ref="F6:F38" si="0">E6-D6</f>
        <v>-12541.600000000006</v>
      </c>
      <c r="G6" s="8">
        <f t="shared" ref="G6:G13" si="1">(E6/D6)*100</f>
        <v>94.977302626968125</v>
      </c>
    </row>
    <row r="7" spans="2:7" s="3" customFormat="1" ht="42.75" x14ac:dyDescent="0.2">
      <c r="B7" s="21" t="s">
        <v>50</v>
      </c>
      <c r="C7" s="9" t="s">
        <v>3</v>
      </c>
      <c r="D7" s="10">
        <f>SUM(D8:D10)</f>
        <v>71739.399999999994</v>
      </c>
      <c r="E7" s="10">
        <f>SUM(E8:E10)</f>
        <v>68666.600000000006</v>
      </c>
      <c r="F7" s="8">
        <f>E7-D7</f>
        <v>-3072.7999999999884</v>
      </c>
      <c r="G7" s="8">
        <f t="shared" si="1"/>
        <v>95.716719125055434</v>
      </c>
    </row>
    <row r="8" spans="2:7" ht="30" x14ac:dyDescent="0.25">
      <c r="B8" s="18" t="s">
        <v>4</v>
      </c>
      <c r="C8" s="11" t="s">
        <v>5</v>
      </c>
      <c r="D8" s="12">
        <v>9089</v>
      </c>
      <c r="E8" s="12">
        <v>9055.7999999999993</v>
      </c>
      <c r="F8" s="12">
        <f t="shared" si="0"/>
        <v>-33.200000000000728</v>
      </c>
      <c r="G8" s="12">
        <f t="shared" si="1"/>
        <v>99.634723291891291</v>
      </c>
    </row>
    <row r="9" spans="2:7" ht="30" x14ac:dyDescent="0.25">
      <c r="B9" s="18" t="s">
        <v>6</v>
      </c>
      <c r="C9" s="11" t="s">
        <v>7</v>
      </c>
      <c r="D9" s="12">
        <v>33057.5</v>
      </c>
      <c r="E9" s="12">
        <v>33057.5</v>
      </c>
      <c r="F9" s="12">
        <f t="shared" si="0"/>
        <v>0</v>
      </c>
      <c r="G9" s="12">
        <f t="shared" si="1"/>
        <v>100</v>
      </c>
    </row>
    <row r="10" spans="2:7" ht="45" x14ac:dyDescent="0.25">
      <c r="B10" s="22" t="s">
        <v>8</v>
      </c>
      <c r="C10" s="11" t="s">
        <v>9</v>
      </c>
      <c r="D10" s="12">
        <v>29592.9</v>
      </c>
      <c r="E10" s="12">
        <v>26553.3</v>
      </c>
      <c r="F10" s="12">
        <f t="shared" si="0"/>
        <v>-3039.6000000000022</v>
      </c>
      <c r="G10" s="12">
        <f t="shared" si="1"/>
        <v>89.728617337266698</v>
      </c>
    </row>
    <row r="11" spans="2:7" s="3" customFormat="1" ht="60" customHeight="1" x14ac:dyDescent="0.2">
      <c r="B11" s="23" t="s">
        <v>59</v>
      </c>
      <c r="C11" s="9" t="s">
        <v>10</v>
      </c>
      <c r="D11" s="8">
        <f>D12+D13+D14+D15+D16+D17+D18</f>
        <v>46775.700000000004</v>
      </c>
      <c r="E11" s="8">
        <f>E12+E13+E14+E15+E16+E17+E18</f>
        <v>46773.2</v>
      </c>
      <c r="F11" s="8">
        <f>E11-D11</f>
        <v>-2.500000000007276</v>
      </c>
      <c r="G11" s="8">
        <f t="shared" si="1"/>
        <v>99.994655344548548</v>
      </c>
    </row>
    <row r="12" spans="2:7" ht="30" x14ac:dyDescent="0.25">
      <c r="B12" s="24" t="s">
        <v>15</v>
      </c>
      <c r="C12" s="13" t="s">
        <v>61</v>
      </c>
      <c r="D12" s="12">
        <v>22211.1</v>
      </c>
      <c r="E12" s="12">
        <v>22209.699999999997</v>
      </c>
      <c r="F12" s="12">
        <f t="shared" si="0"/>
        <v>-1.4000000000014552</v>
      </c>
      <c r="G12" s="12">
        <f t="shared" si="1"/>
        <v>99.993696845271046</v>
      </c>
    </row>
    <row r="13" spans="2:7" ht="30" x14ac:dyDescent="0.25">
      <c r="B13" s="19" t="s">
        <v>4</v>
      </c>
      <c r="C13" s="13" t="s">
        <v>62</v>
      </c>
      <c r="D13" s="12">
        <v>21252.899999999998</v>
      </c>
      <c r="E13" s="12">
        <v>21252.100000000002</v>
      </c>
      <c r="F13" s="12">
        <f t="shared" si="0"/>
        <v>-0.79999999999563443</v>
      </c>
      <c r="G13" s="12">
        <f t="shared" si="1"/>
        <v>99.99623580781919</v>
      </c>
    </row>
    <row r="14" spans="2:7" ht="30" x14ac:dyDescent="0.25">
      <c r="B14" s="18" t="s">
        <v>16</v>
      </c>
      <c r="C14" s="13" t="s">
        <v>63</v>
      </c>
      <c r="D14" s="12">
        <v>603.79999999999995</v>
      </c>
      <c r="E14" s="12">
        <v>603.70000000000005</v>
      </c>
      <c r="F14" s="12">
        <f t="shared" si="0"/>
        <v>-9.9999999999909051E-2</v>
      </c>
      <c r="G14" s="12">
        <f t="shared" ref="G14:G18" si="2">(E14/D14)*100</f>
        <v>99.983438224577696</v>
      </c>
    </row>
    <row r="15" spans="2:7" ht="45" hidden="1" x14ac:dyDescent="0.25">
      <c r="B15" s="18" t="s">
        <v>60</v>
      </c>
      <c r="C15" s="13" t="s">
        <v>64</v>
      </c>
      <c r="D15" s="12">
        <v>0</v>
      </c>
      <c r="E15" s="12">
        <v>0</v>
      </c>
      <c r="F15" s="12">
        <f t="shared" si="0"/>
        <v>0</v>
      </c>
      <c r="G15" s="12">
        <v>0</v>
      </c>
    </row>
    <row r="16" spans="2:7" ht="45" customHeight="1" x14ac:dyDescent="0.25">
      <c r="B16" s="18" t="s">
        <v>11</v>
      </c>
      <c r="C16" s="13" t="s">
        <v>65</v>
      </c>
      <c r="D16" s="12">
        <v>2018.2</v>
      </c>
      <c r="E16" s="12">
        <v>2018.1</v>
      </c>
      <c r="F16" s="12">
        <f t="shared" si="0"/>
        <v>-0.10000000000013642</v>
      </c>
      <c r="G16" s="12">
        <f t="shared" si="2"/>
        <v>99.99504508968387</v>
      </c>
    </row>
    <row r="17" spans="2:7" ht="45" customHeight="1" x14ac:dyDescent="0.25">
      <c r="B17" s="24" t="s">
        <v>12</v>
      </c>
      <c r="C17" s="13" t="s">
        <v>66</v>
      </c>
      <c r="D17" s="14">
        <v>379.3</v>
      </c>
      <c r="E17" s="14">
        <v>379.2</v>
      </c>
      <c r="F17" s="12">
        <f t="shared" si="0"/>
        <v>-0.10000000000002274</v>
      </c>
      <c r="G17" s="12">
        <f t="shared" si="2"/>
        <v>99.973635644608478</v>
      </c>
    </row>
    <row r="18" spans="2:7" ht="45" customHeight="1" x14ac:dyDescent="0.25">
      <c r="B18" s="18" t="s">
        <v>13</v>
      </c>
      <c r="C18" s="13" t="s">
        <v>67</v>
      </c>
      <c r="D18" s="12">
        <v>310.39999999999998</v>
      </c>
      <c r="E18" s="12">
        <v>310.39999999999998</v>
      </c>
      <c r="F18" s="12">
        <f t="shared" si="0"/>
        <v>0</v>
      </c>
      <c r="G18" s="12">
        <f t="shared" si="2"/>
        <v>100</v>
      </c>
    </row>
    <row r="19" spans="2:7" s="3" customFormat="1" ht="71.25" x14ac:dyDescent="0.2">
      <c r="B19" s="26" t="s">
        <v>24</v>
      </c>
      <c r="C19" s="15" t="s">
        <v>36</v>
      </c>
      <c r="D19" s="10">
        <f>SUM(D20:D21)</f>
        <v>59734.400000000001</v>
      </c>
      <c r="E19" s="10">
        <f>SUM(E20:E21)</f>
        <v>53911.9</v>
      </c>
      <c r="F19" s="8">
        <f t="shared" si="0"/>
        <v>-5822.5</v>
      </c>
      <c r="G19" s="8">
        <f t="shared" ref="G19:G21" si="3">(E19/D19)*100</f>
        <v>90.252685219906795</v>
      </c>
    </row>
    <row r="20" spans="2:7" ht="75" x14ac:dyDescent="0.25">
      <c r="B20" s="25" t="s">
        <v>51</v>
      </c>
      <c r="C20" s="13" t="s">
        <v>25</v>
      </c>
      <c r="D20" s="12">
        <v>15509.1</v>
      </c>
      <c r="E20" s="12">
        <v>15508.9</v>
      </c>
      <c r="F20" s="12">
        <f t="shared" si="0"/>
        <v>-0.2000000000007276</v>
      </c>
      <c r="G20" s="12">
        <f t="shared" si="3"/>
        <v>99.998710434519083</v>
      </c>
    </row>
    <row r="21" spans="2:7" ht="75" x14ac:dyDescent="0.25">
      <c r="B21" s="25" t="s">
        <v>52</v>
      </c>
      <c r="C21" s="13" t="s">
        <v>26</v>
      </c>
      <c r="D21" s="12">
        <v>44225.3</v>
      </c>
      <c r="E21" s="12">
        <v>38403</v>
      </c>
      <c r="F21" s="12">
        <f t="shared" si="0"/>
        <v>-5822.3000000000029</v>
      </c>
      <c r="G21" s="12">
        <f t="shared" si="3"/>
        <v>86.834911238589669</v>
      </c>
    </row>
    <row r="22" spans="2:7" s="3" customFormat="1" ht="42.75" x14ac:dyDescent="0.2">
      <c r="B22" s="26" t="s">
        <v>17</v>
      </c>
      <c r="C22" s="9" t="s">
        <v>18</v>
      </c>
      <c r="D22" s="10">
        <f>SUM(D23:D23)</f>
        <v>1493.2</v>
      </c>
      <c r="E22" s="10">
        <f>SUM(E23:E23)</f>
        <v>818.5</v>
      </c>
      <c r="F22" s="8">
        <f t="shared" si="0"/>
        <v>-674.7</v>
      </c>
      <c r="G22" s="8">
        <f>(E22/D22)*100</f>
        <v>54.815162068041786</v>
      </c>
    </row>
    <row r="23" spans="2:7" ht="45" x14ac:dyDescent="0.25">
      <c r="B23" s="6" t="s">
        <v>19</v>
      </c>
      <c r="C23" s="13" t="s">
        <v>27</v>
      </c>
      <c r="D23" s="12">
        <v>1493.2</v>
      </c>
      <c r="E23" s="12">
        <v>818.5</v>
      </c>
      <c r="F23" s="12">
        <f t="shared" si="0"/>
        <v>-674.7</v>
      </c>
      <c r="G23" s="12">
        <f t="shared" ref="G23" si="4">(E23/D23)*100</f>
        <v>54.815162068041786</v>
      </c>
    </row>
    <row r="24" spans="2:7" s="3" customFormat="1" ht="85.5" x14ac:dyDescent="0.2">
      <c r="B24" s="7" t="s">
        <v>42</v>
      </c>
      <c r="C24" s="15" t="s">
        <v>20</v>
      </c>
      <c r="D24" s="10">
        <f>SUM(D25:D25)</f>
        <v>220.9</v>
      </c>
      <c r="E24" s="10">
        <f>SUM(E25:E25)</f>
        <v>0</v>
      </c>
      <c r="F24" s="8">
        <f t="shared" si="0"/>
        <v>-220.9</v>
      </c>
      <c r="G24" s="8">
        <f>(E24/D24)*100</f>
        <v>0</v>
      </c>
    </row>
    <row r="25" spans="2:7" ht="90" x14ac:dyDescent="0.25">
      <c r="B25" s="31" t="s">
        <v>68</v>
      </c>
      <c r="C25" s="20" t="s">
        <v>69</v>
      </c>
      <c r="D25" s="12">
        <v>220.9</v>
      </c>
      <c r="E25" s="12">
        <v>0</v>
      </c>
      <c r="F25" s="12">
        <f t="shared" si="0"/>
        <v>-220.9</v>
      </c>
      <c r="G25" s="12">
        <f>(E25/D25)*100</f>
        <v>0</v>
      </c>
    </row>
    <row r="26" spans="2:7" s="3" customFormat="1" ht="57" x14ac:dyDescent="0.2">
      <c r="B26" s="7" t="s">
        <v>41</v>
      </c>
      <c r="C26" s="15" t="s">
        <v>21</v>
      </c>
      <c r="D26" s="10">
        <f>SUM(D27:D28)</f>
        <v>30788.600000000002</v>
      </c>
      <c r="E26" s="10">
        <f>SUM(E27:E28)</f>
        <v>30723.100000000002</v>
      </c>
      <c r="F26" s="8">
        <f t="shared" si="0"/>
        <v>-65.5</v>
      </c>
      <c r="G26" s="8">
        <f t="shared" ref="G26:G34" si="5">(E26/D26)*100</f>
        <v>99.78725892050953</v>
      </c>
    </row>
    <row r="27" spans="2:7" ht="60" x14ac:dyDescent="0.25">
      <c r="B27" s="6" t="s">
        <v>28</v>
      </c>
      <c r="C27" s="13" t="s">
        <v>29</v>
      </c>
      <c r="D27" s="12">
        <v>27893.4</v>
      </c>
      <c r="E27" s="12">
        <v>27893.200000000001</v>
      </c>
      <c r="F27" s="12">
        <f t="shared" si="0"/>
        <v>-0.2000000000007276</v>
      </c>
      <c r="G27" s="12">
        <f t="shared" si="5"/>
        <v>99.999282984505285</v>
      </c>
    </row>
    <row r="28" spans="2:7" ht="60" x14ac:dyDescent="0.25">
      <c r="B28" s="6" t="s">
        <v>22</v>
      </c>
      <c r="C28" s="13" t="s">
        <v>23</v>
      </c>
      <c r="D28" s="12">
        <v>2895.2</v>
      </c>
      <c r="E28" s="12">
        <v>2829.9</v>
      </c>
      <c r="F28" s="12">
        <f t="shared" si="0"/>
        <v>-65.299999999999727</v>
      </c>
      <c r="G28" s="12">
        <f t="shared" si="5"/>
        <v>97.744542691351214</v>
      </c>
    </row>
    <row r="29" spans="2:7" ht="57.75" x14ac:dyDescent="0.25">
      <c r="B29" s="7" t="s">
        <v>43</v>
      </c>
      <c r="C29" s="16" t="s">
        <v>45</v>
      </c>
      <c r="D29" s="8">
        <f>D30</f>
        <v>43.4</v>
      </c>
      <c r="E29" s="8">
        <f>E30</f>
        <v>43.4</v>
      </c>
      <c r="F29" s="8">
        <f t="shared" si="0"/>
        <v>0</v>
      </c>
      <c r="G29" s="8">
        <f t="shared" si="5"/>
        <v>100</v>
      </c>
    </row>
    <row r="30" spans="2:7" ht="60" x14ac:dyDescent="0.25">
      <c r="B30" s="6" t="s">
        <v>44</v>
      </c>
      <c r="C30" s="17" t="s">
        <v>46</v>
      </c>
      <c r="D30" s="12">
        <v>43.4</v>
      </c>
      <c r="E30" s="12">
        <v>43.4</v>
      </c>
      <c r="F30" s="12">
        <f t="shared" si="0"/>
        <v>0</v>
      </c>
      <c r="G30" s="12">
        <f t="shared" si="5"/>
        <v>100</v>
      </c>
    </row>
    <row r="31" spans="2:7" s="3" customFormat="1" ht="57" x14ac:dyDescent="0.2">
      <c r="B31" s="7" t="s">
        <v>30</v>
      </c>
      <c r="C31" s="15" t="s">
        <v>31</v>
      </c>
      <c r="D31" s="10">
        <f>SUM(D32:D33)</f>
        <v>4863.8999999999996</v>
      </c>
      <c r="E31" s="10">
        <f>SUM(E32:E33)</f>
        <v>3918</v>
      </c>
      <c r="F31" s="8">
        <f t="shared" si="0"/>
        <v>-945.89999999999964</v>
      </c>
      <c r="G31" s="8">
        <f t="shared" ref="G31" si="6">(E31/D31)*100</f>
        <v>80.552642940849935</v>
      </c>
    </row>
    <row r="32" spans="2:7" ht="60" x14ac:dyDescent="0.25">
      <c r="B32" s="6" t="s">
        <v>32</v>
      </c>
      <c r="C32" s="13" t="s">
        <v>35</v>
      </c>
      <c r="D32" s="12">
        <v>1578.9</v>
      </c>
      <c r="E32" s="12">
        <v>1578.8</v>
      </c>
      <c r="F32" s="12">
        <f t="shared" si="0"/>
        <v>-0.10000000000013642</v>
      </c>
      <c r="G32" s="12">
        <f t="shared" si="5"/>
        <v>99.993666476660962</v>
      </c>
    </row>
    <row r="33" spans="2:7" ht="60" x14ac:dyDescent="0.25">
      <c r="B33" s="6" t="s">
        <v>33</v>
      </c>
      <c r="C33" s="13" t="s">
        <v>34</v>
      </c>
      <c r="D33" s="12">
        <v>3285</v>
      </c>
      <c r="E33" s="12">
        <v>2339.1999999999998</v>
      </c>
      <c r="F33" s="12">
        <f t="shared" si="0"/>
        <v>-945.80000000000018</v>
      </c>
      <c r="G33" s="12">
        <f t="shared" si="5"/>
        <v>71.208523592085228</v>
      </c>
    </row>
    <row r="34" spans="2:7" ht="57" x14ac:dyDescent="0.25">
      <c r="B34" s="30" t="s">
        <v>53</v>
      </c>
      <c r="C34" s="16" t="s">
        <v>54</v>
      </c>
      <c r="D34" s="10">
        <f>SUM(D35:D35)</f>
        <v>14494</v>
      </c>
      <c r="E34" s="10">
        <f>SUM(E35:E35)</f>
        <v>14494</v>
      </c>
      <c r="F34" s="8">
        <f t="shared" si="0"/>
        <v>0</v>
      </c>
      <c r="G34" s="8">
        <f t="shared" si="5"/>
        <v>100</v>
      </c>
    </row>
    <row r="35" spans="2:7" ht="60" x14ac:dyDescent="0.25">
      <c r="B35" s="31" t="s">
        <v>55</v>
      </c>
      <c r="C35" s="17" t="s">
        <v>56</v>
      </c>
      <c r="D35" s="12">
        <v>14494</v>
      </c>
      <c r="E35" s="12">
        <v>14494</v>
      </c>
      <c r="F35" s="12">
        <f t="shared" si="0"/>
        <v>0</v>
      </c>
      <c r="G35" s="12">
        <f t="shared" ref="G35" si="7">(E35/D35)*100</f>
        <v>100</v>
      </c>
    </row>
    <row r="36" spans="2:7" ht="57.75" x14ac:dyDescent="0.25">
      <c r="B36" s="23" t="s">
        <v>47</v>
      </c>
      <c r="C36" s="16" t="s">
        <v>48</v>
      </c>
      <c r="D36" s="27">
        <f>SUM(D37:D39)</f>
        <v>357.3</v>
      </c>
      <c r="E36" s="27">
        <f>SUM(E37:E39)</f>
        <v>182.3</v>
      </c>
      <c r="F36" s="27">
        <f>E36-D36</f>
        <v>-175</v>
      </c>
      <c r="G36" s="8">
        <f>(E36/D36)*100</f>
        <v>51.021550517772184</v>
      </c>
    </row>
    <row r="37" spans="2:7" ht="60" x14ac:dyDescent="0.25">
      <c r="B37" s="18" t="s">
        <v>14</v>
      </c>
      <c r="C37" s="20" t="s">
        <v>49</v>
      </c>
      <c r="D37" s="28">
        <v>10.3</v>
      </c>
      <c r="E37" s="28">
        <v>10.3</v>
      </c>
      <c r="F37" s="12">
        <f t="shared" si="0"/>
        <v>0</v>
      </c>
      <c r="G37" s="12">
        <f t="shared" ref="G37:G38" si="8">(E37/D37)*100</f>
        <v>100</v>
      </c>
    </row>
    <row r="38" spans="2:7" ht="30" x14ac:dyDescent="0.25">
      <c r="B38" s="18" t="s">
        <v>70</v>
      </c>
      <c r="C38" s="20" t="s">
        <v>71</v>
      </c>
      <c r="D38" s="28">
        <v>35</v>
      </c>
      <c r="E38" s="28">
        <v>35</v>
      </c>
      <c r="F38" s="12">
        <f t="shared" si="0"/>
        <v>0</v>
      </c>
      <c r="G38" s="12">
        <f t="shared" si="8"/>
        <v>100</v>
      </c>
    </row>
    <row r="39" spans="2:7" ht="60" x14ac:dyDescent="0.25">
      <c r="B39" s="19" t="s">
        <v>72</v>
      </c>
      <c r="C39" s="20" t="s">
        <v>73</v>
      </c>
      <c r="D39" s="28">
        <v>312</v>
      </c>
      <c r="E39" s="28">
        <v>137</v>
      </c>
      <c r="F39" s="12">
        <f>E39-D39</f>
        <v>-175</v>
      </c>
      <c r="G39" s="12">
        <f t="shared" ref="G39:G43" si="9">(E39/D39)*100</f>
        <v>43.910256410256409</v>
      </c>
    </row>
    <row r="40" spans="2:7" ht="72" x14ac:dyDescent="0.25">
      <c r="B40" s="21" t="s">
        <v>74</v>
      </c>
      <c r="C40" s="16" t="s">
        <v>75</v>
      </c>
      <c r="D40" s="27">
        <f>SUM(D41:D43)</f>
        <v>19187.699999999997</v>
      </c>
      <c r="E40" s="27">
        <f>SUM(E41:E43)</f>
        <v>17625.900000000001</v>
      </c>
      <c r="F40" s="8">
        <f t="shared" ref="F40:F43" si="10">E40-D40</f>
        <v>-1561.7999999999956</v>
      </c>
      <c r="G40" s="8">
        <f t="shared" si="9"/>
        <v>91.860410575524966</v>
      </c>
    </row>
    <row r="41" spans="2:7" ht="45" x14ac:dyDescent="0.25">
      <c r="B41" s="22" t="s">
        <v>76</v>
      </c>
      <c r="C41" s="20" t="s">
        <v>77</v>
      </c>
      <c r="D41" s="28">
        <v>4061.3</v>
      </c>
      <c r="E41" s="28">
        <v>4060.1</v>
      </c>
      <c r="F41" s="12">
        <f t="shared" si="10"/>
        <v>-1.2000000000002728</v>
      </c>
      <c r="G41" s="12">
        <f t="shared" si="9"/>
        <v>99.970452810676377</v>
      </c>
    </row>
    <row r="42" spans="2:7" ht="45" x14ac:dyDescent="0.25">
      <c r="B42" s="22" t="s">
        <v>78</v>
      </c>
      <c r="C42" s="20" t="s">
        <v>79</v>
      </c>
      <c r="D42" s="28">
        <v>4686.5</v>
      </c>
      <c r="E42" s="28">
        <v>4554.6000000000004</v>
      </c>
      <c r="F42" s="12">
        <f t="shared" si="10"/>
        <v>-131.89999999999964</v>
      </c>
      <c r="G42" s="12">
        <f t="shared" si="9"/>
        <v>97.185532913688263</v>
      </c>
    </row>
    <row r="43" spans="2:7" ht="45" x14ac:dyDescent="0.25">
      <c r="B43" s="22" t="s">
        <v>80</v>
      </c>
      <c r="C43" s="20" t="s">
        <v>81</v>
      </c>
      <c r="D43" s="28">
        <v>10439.9</v>
      </c>
      <c r="E43" s="28">
        <v>9011.2000000000007</v>
      </c>
      <c r="F43" s="12">
        <f t="shared" si="10"/>
        <v>-1428.6999999999989</v>
      </c>
      <c r="G43" s="12">
        <f t="shared" si="9"/>
        <v>86.315003017270286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2024-04-16T07:32:44Z</dcterms:modified>
</cp:coreProperties>
</file>