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1080" yWindow="0" windowWidth="22260" windowHeight="12645"/>
  </bookViews>
  <sheets>
    <sheet name="Лист1" sheetId="1" r:id="rId1"/>
  </sheets>
  <definedNames>
    <definedName name="_xlnm.Print_Titles" localSheetId="0">Лист1!$4:$5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5" i="1" l="1"/>
  <c r="E6" i="1"/>
  <c r="D6" i="1"/>
  <c r="G41" i="1"/>
  <c r="F41" i="1"/>
  <c r="E40" i="1"/>
  <c r="D40" i="1"/>
  <c r="F39" i="1"/>
  <c r="F38" i="1"/>
  <c r="G38" i="1"/>
  <c r="F37" i="1"/>
  <c r="E37" i="1"/>
  <c r="D37" i="1"/>
  <c r="G36" i="1"/>
  <c r="F36" i="1"/>
  <c r="E35" i="1"/>
  <c r="D35" i="1"/>
  <c r="F35" i="1" s="1"/>
  <c r="G23" i="1"/>
  <c r="F23" i="1"/>
  <c r="E22" i="1"/>
  <c r="F22" i="1" s="1"/>
  <c r="D22" i="1"/>
  <c r="G35" i="1" l="1"/>
  <c r="E30" i="1" l="1"/>
  <c r="D30" i="1"/>
  <c r="E45" i="1"/>
  <c r="D45" i="1"/>
  <c r="F45" i="1" s="1"/>
  <c r="F44" i="1"/>
  <c r="G44" i="1"/>
  <c r="F46" i="1"/>
  <c r="G46" i="1"/>
  <c r="F47" i="1"/>
  <c r="G47" i="1"/>
  <c r="F48" i="1"/>
  <c r="G48" i="1"/>
  <c r="F18" i="1"/>
  <c r="F17" i="1"/>
  <c r="F16" i="1"/>
  <c r="F15" i="1"/>
  <c r="F14" i="1"/>
  <c r="F13" i="1"/>
  <c r="F12" i="1"/>
  <c r="E11" i="1"/>
  <c r="D11" i="1"/>
  <c r="G40" i="1" l="1"/>
  <c r="F11" i="1"/>
  <c r="G45" i="1"/>
  <c r="F40" i="1"/>
  <c r="F8" i="1" l="1"/>
  <c r="F9" i="1"/>
  <c r="F10" i="1"/>
  <c r="F20" i="1"/>
  <c r="F21" i="1"/>
  <c r="F24" i="1"/>
  <c r="F26" i="1"/>
  <c r="F28" i="1"/>
  <c r="F29" i="1"/>
  <c r="F31" i="1"/>
  <c r="F33" i="1"/>
  <c r="F34" i="1"/>
  <c r="F42" i="1"/>
  <c r="F43" i="1"/>
  <c r="G39" i="1"/>
  <c r="E25" i="1"/>
  <c r="D25" i="1"/>
  <c r="F25" i="1" l="1"/>
  <c r="G37" i="1"/>
  <c r="G43" i="1"/>
  <c r="G42" i="1"/>
  <c r="G31" i="1"/>
  <c r="G30" i="1" l="1"/>
  <c r="F30" i="1"/>
  <c r="D32" i="1" l="1"/>
  <c r="G33" i="1"/>
  <c r="E32" i="1"/>
  <c r="G28" i="1"/>
  <c r="G29" i="1"/>
  <c r="G34" i="1"/>
  <c r="E27" i="1"/>
  <c r="D27" i="1"/>
  <c r="G26" i="1"/>
  <c r="G24" i="1"/>
  <c r="E19" i="1"/>
  <c r="D19" i="1"/>
  <c r="G20" i="1"/>
  <c r="G21" i="1"/>
  <c r="G18" i="1"/>
  <c r="G16" i="1"/>
  <c r="G14" i="1"/>
  <c r="G13" i="1"/>
  <c r="G10" i="1"/>
  <c r="G9" i="1"/>
  <c r="G8" i="1"/>
  <c r="E7" i="1"/>
  <c r="D7" i="1"/>
  <c r="F7" i="1" l="1"/>
  <c r="F32" i="1"/>
  <c r="F27" i="1"/>
  <c r="F19" i="1"/>
  <c r="G27" i="1"/>
  <c r="G32" i="1"/>
  <c r="G25" i="1"/>
  <c r="G22" i="1"/>
  <c r="G19" i="1"/>
  <c r="G17" i="1"/>
  <c r="G12" i="1"/>
  <c r="G7" i="1"/>
  <c r="F6" i="1" l="1"/>
  <c r="G11" i="1"/>
  <c r="G6" i="1" l="1"/>
</calcChain>
</file>

<file path=xl/sharedStrings.xml><?xml version="1.0" encoding="utf-8"?>
<sst xmlns="http://schemas.openxmlformats.org/spreadsheetml/2006/main" count="93" uniqueCount="92">
  <si>
    <t>Наименование</t>
  </si>
  <si>
    <t>Целевая статья</t>
  </si>
  <si>
    <t xml:space="preserve">ВСЕГО </t>
  </si>
  <si>
    <t>30.0.00.00000</t>
  </si>
  <si>
    <t>Расходы на содержание органов местного самоуправления и обеспечение их функций</t>
  </si>
  <si>
    <t>30.0.00.81010</t>
  </si>
  <si>
    <t xml:space="preserve">Дотация на выравнивание бюджетной обеспеченности поселений </t>
  </si>
  <si>
    <t>30.0.00.89110</t>
  </si>
  <si>
    <t xml:space="preserve">Иные межбюджетные трансферты на поддержку мер по обеспечению сбалансированности бюджетов поселений </t>
  </si>
  <si>
    <t>30.0.00.89120</t>
  </si>
  <si>
    <t>31.0.00.00000</t>
  </si>
  <si>
    <t>Пенсии за выслугу лет муниципальным служащим в соответствии с законом Ненецкого автономного округа от 24.10.2007 № 140-ОЗ "О муниципальной службе в Ненецком автономном округе"</t>
  </si>
  <si>
    <t>Пенсии за выслугу лет лицам, замещавшим выборные должности местного самоуправления, в соответствии с законом Ненецкого автономного округа от 01.07.2008 № 35-ОЗ "О гарантиях лицам, замещающим выборные должности местного самоуправления в Ненецком автономном округе"</t>
  </si>
  <si>
    <t>Единовременные денежные выплаты гражданам, уволенным в запас после прохождения военной службы по призыву в Вооруженных Силах Российской Федерации</t>
  </si>
  <si>
    <t>Уплата взносов на капитальный ремонт по помещениям в многоквартирных домах, включенных в региональную программу капитального ремонта жилищного фонда</t>
  </si>
  <si>
    <t>Расходы на обеспечение деятельности подведомственных казенных учреждений</t>
  </si>
  <si>
    <t>Обеспечение информационной открытости органов местного самоуправления</t>
  </si>
  <si>
    <t>Муниципальная программа "Безопасность на территории муниципального района "Заполярный район" на 2019-2030 годы"</t>
  </si>
  <si>
    <t>33.0.00.00000</t>
  </si>
  <si>
    <t>Иные межбюджетные трансферты в рамках МП "Безопасность на территории муниципального района "Заполярный район" на 2019-2030 годы"</t>
  </si>
  <si>
    <t>35.0.00.00000</t>
  </si>
  <si>
    <t>36.0.00.00000</t>
  </si>
  <si>
    <t>Иные межбюджетные трансферты в рамках Муниципальной программы "Развитие коммунальной инфраструктуры муниципального района «Заполярный район» на 2020-2030 годы"</t>
  </si>
  <si>
    <t>36.0.00.89260</t>
  </si>
  <si>
    <t>Муниципальная программа "Развитие социальной инфраструктуры и создание комфортных условий проживания на территории муниципального района "Заполярный район" на 2021-2030 годы"</t>
  </si>
  <si>
    <t>32.0.00.86010</t>
  </si>
  <si>
    <t>32.0.00.89230</t>
  </si>
  <si>
    <t>33.0.00.89240</t>
  </si>
  <si>
    <t>Мероприятия в рамках муниципальной программы "Развитие коммунальной инфраструктуры муниципального района "Заполярный район" на 2020-2030 годы"</t>
  </si>
  <si>
    <t>36.0.00.86040</t>
  </si>
  <si>
    <t>Муниципальная программа "Развитие транспортной инфраструктуры муниципального района "Заполярный район" на 2021-2030 годы"</t>
  </si>
  <si>
    <t>39.0.00.00000</t>
  </si>
  <si>
    <t>Мероприятия в рамках муниципальной программы "Развитие транспортной инфраструктуры муниципального района "Заполярный район" на 2021-2030 годы"</t>
  </si>
  <si>
    <t>Иные межбюджетные трансферты в рамках муниципальной программы "Развитие транспортной инфраструктуры муниципального района "Заполярный район" на 2021-2030 годы"</t>
  </si>
  <si>
    <t>39.0.00.89290</t>
  </si>
  <si>
    <t>39.0.00.86070</t>
  </si>
  <si>
    <t>32.0.00.00000</t>
  </si>
  <si>
    <t>Исполнено, тыс.руб.</t>
  </si>
  <si>
    <t>Показатели исполнения</t>
  </si>
  <si>
    <t>отклонение ("-" неисполнено, "+" перевыполнение плана), тыс.руб.</t>
  </si>
  <si>
    <t>процент исполнения, %</t>
  </si>
  <si>
    <t xml:space="preserve">Муниципальная подпрограмма "Развитие коммунальной инфраструктуры  муниципального района "Заполярный район" на 2020-2030 годы"         </t>
  </si>
  <si>
    <t>Муниципальная программа "Строительство (приобретение) и проведение мероприятий по капитальному и текущему ремонту жилых помещений муниципального района "Заполярный район" на 2020-2030 годы"</t>
  </si>
  <si>
    <t>Муниципальная программа "Обеспечение населения муниципального района "Заполярный район" чистой водой на 2021-2030 годы"</t>
  </si>
  <si>
    <t>Мероприятия в рамках муниципальной программы "Обеспечение населения муниципального района "Заполярный район" чистой водой на 2021-2030 годы"</t>
  </si>
  <si>
    <t>38.0.00.00000</t>
  </si>
  <si>
    <t>38.0.00.86060</t>
  </si>
  <si>
    <t>Муниципальная программа "Управление муниципальным имуществом муниципального района "Заполярный район" на 2022-2030 годы"</t>
  </si>
  <si>
    <t>42.0.00.00000</t>
  </si>
  <si>
    <t>42.0.00.81120</t>
  </si>
  <si>
    <t>Муниципальная программа "Управление финансами в муниципальном районе "Заполярный район" на 2019-2025 годы"</t>
  </si>
  <si>
    <t xml:space="preserve">Мероприятия в рамках муниципальной программы "Развитие социальной инфраструктуры и создание комфортных условий проживания на территории муниципального района "Заполярный район" на 2021-2030 годы" </t>
  </si>
  <si>
    <t xml:space="preserve">Иные межбюджетные трансферты в рамках муниципальной программы "Развитие социальной инфраструктуры и создание комфортных условий проживания на территории муниципального района "Заполярный район" на 2021-2030 годы" </t>
  </si>
  <si>
    <t>Муниципальная программа "Развитие сельского хозяйства на территории муниципального района "Заполярный район" на 2021-2030 годы"</t>
  </si>
  <si>
    <t>41.0.00.00000</t>
  </si>
  <si>
    <t>Иные межбюджетные трансферты в рамках муниципальной программы "Развитие сельского хозяйства на территории муниципального района "Заполярный район" на 2021-2030 годы"</t>
  </si>
  <si>
    <t>41.0.00.89320</t>
  </si>
  <si>
    <t>Муниципальная программа "Содержание и обеспечение деятельности органов местного самоуправления муниципального района "Заполярный район" на 2024-2030 годы"</t>
  </si>
  <si>
    <t>Организация и проведение официальных мероприятий муниципального района "Заполярный район"</t>
  </si>
  <si>
    <t>31.0.00.80020</t>
  </si>
  <si>
    <t>31.0.00.81010</t>
  </si>
  <si>
    <t>31.0.00.81050</t>
  </si>
  <si>
    <t>31.0.00.81060</t>
  </si>
  <si>
    <t>31.0.00.84010</t>
  </si>
  <si>
    <t>31.0.00.84020</t>
  </si>
  <si>
    <t>31.0.00.84050</t>
  </si>
  <si>
    <t>Иные межбюджетные трансферты в рамках муниципальной программы "Строительство (приобретение) и проведение мероприятий по капитальному и текущему ремонту жилых помещений муниципального района "Заполярный район" на 2020-2030 годы"</t>
  </si>
  <si>
    <t>35.0.00.89250</t>
  </si>
  <si>
    <t>Проведение кадастровых работ по формированию земельных участков</t>
  </si>
  <si>
    <t>42.0.00.83020</t>
  </si>
  <si>
    <t>Иные межбюджетные трансферты в рамках муниципальной программы "Управление муниципальным имуществом муниципального района "Заполярный район" на 2022-2030 годы"</t>
  </si>
  <si>
    <t>42.0.00.89210</t>
  </si>
  <si>
    <t>Муниципальная программа "Возмещение части затрат органов местного самоуправления поселений муниципального района "Заполярный район" на 2024-2030 годы"</t>
  </si>
  <si>
    <t>43.0.00.00000</t>
  </si>
  <si>
    <t>Иные межбюджетные трансферты на пенсии за выслугу лет лицам, замещавшим должности муниципальной службы</t>
  </si>
  <si>
    <t>43.0.00.89330</t>
  </si>
  <si>
    <t>Иные межбюджетные трансферты на пенсии за выслугу лет лицам, замещавшим выборные должности местного самоуправления</t>
  </si>
  <si>
    <t>43.0.00.89340</t>
  </si>
  <si>
    <t>Иные межбюджетные трансферты на оплату коммунальных услуг и приобретение твердого топлива</t>
  </si>
  <si>
    <t>43.0.00.89350</t>
  </si>
  <si>
    <t>Сведения об исполнении районного бюджета по расходам в разрезе муниципальных программ                                                                                                                                                                                                                                                                                                                                                                                  за полугодие 2024 года в сравнении с запланированными значениями на соответствующий период</t>
  </si>
  <si>
    <t>Кассовый план на полугодие                                         2024 года, тыс.руб.</t>
  </si>
  <si>
    <t>Мероприятия в рамках муниципальной программы "Безопасность на территории муниципального района "Заполярный район" на 2019-2030 годы"</t>
  </si>
  <si>
    <t>33.0.00.82010</t>
  </si>
  <si>
    <t>Муниципальная программа "Развитие энергетики муниципального района "Заполярный район" на 2021-2030 годы"</t>
  </si>
  <si>
    <t>40.0.00.00000</t>
  </si>
  <si>
    <t>Мероприятия в рамках муниципальной программы "Развитие энергетики муниципального района "Заполярный район" на 2021-2030 годы"</t>
  </si>
  <si>
    <t>40.0.00.86080</t>
  </si>
  <si>
    <t>Мероприятия в рамках муниципальной программы "Развитие сельского хозяйства на территории муниципального района "Заполярный район" на 2021-2030 годы"</t>
  </si>
  <si>
    <t>41.0.00.83030</t>
  </si>
  <si>
    <t>Оценка недвижимости, признание прав и регулирование отношений по муниципальной собственности</t>
  </si>
  <si>
    <t>42.0.00.81110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</si>
</sst>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\ _₽_-;\-* #,##0.00\ _₽_-;_-* &quot;-&quot;??\ _₽_-;_-@_-"/>
    <numFmt numFmtId="165" formatCode="_-* #,##0.0_р_._-;\-* #,##0.0_р_._-;_-* &quot;-&quot;??_р_._-;_-@_-"/>
    <numFmt numFmtId="166" formatCode="_-* #,##0.0\ _₽_-;\-* #,##0.0\ _₽_-;_-* &quot;-&quot;?\ _₽_-;_-@_-"/>
  </numFmts>
  <fonts count="7" x14ac:knownFonts="1"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3" fillId="0" borderId="0" applyFont="0" applyFill="0" applyBorder="0" applyAlignment="0" applyProtection="0"/>
    <xf numFmtId="0" fontId="6" fillId="0" borderId="0"/>
  </cellStyleXfs>
  <cellXfs count="38">
    <xf numFmtId="0" fontId="0" fillId="0" borderId="0" xfId="0"/>
    <xf numFmtId="0" fontId="1" fillId="0" borderId="0" xfId="0" applyFont="1" applyAlignment="1">
      <alignment horizontal="right" vertical="center"/>
    </xf>
    <xf numFmtId="0" fontId="4" fillId="0" borderId="0" xfId="0" applyFont="1"/>
    <xf numFmtId="0" fontId="2" fillId="0" borderId="0" xfId="0" applyFont="1"/>
    <xf numFmtId="165" fontId="1" fillId="0" borderId="1" xfId="1" applyNumberFormat="1" applyFont="1" applyFill="1" applyBorder="1" applyAlignment="1">
      <alignment horizontal="center" vertical="center" wrapText="1"/>
    </xf>
    <xf numFmtId="3" fontId="1" fillId="0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wrapText="1"/>
    </xf>
    <xf numFmtId="0" fontId="5" fillId="2" borderId="1" xfId="0" applyFont="1" applyFill="1" applyBorder="1" applyAlignment="1">
      <alignment wrapText="1"/>
    </xf>
    <xf numFmtId="166" fontId="5" fillId="2" borderId="1" xfId="0" applyNumberFormat="1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/>
    </xf>
    <xf numFmtId="166" fontId="5" fillId="2" borderId="1" xfId="0" applyNumberFormat="1" applyFont="1" applyFill="1" applyBorder="1" applyAlignment="1" applyProtection="1">
      <alignment horizontal="center"/>
      <protection locked="0"/>
    </xf>
    <xf numFmtId="0" fontId="1" fillId="2" borderId="1" xfId="0" applyFont="1" applyFill="1" applyBorder="1" applyAlignment="1">
      <alignment horizontal="center"/>
    </xf>
    <xf numFmtId="166" fontId="1" fillId="2" borderId="1" xfId="0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wrapText="1"/>
    </xf>
    <xf numFmtId="166" fontId="1" fillId="2" borderId="1" xfId="0" applyNumberFormat="1" applyFont="1" applyFill="1" applyBorder="1" applyAlignment="1" applyProtection="1">
      <alignment horizontal="center"/>
      <protection locked="0"/>
    </xf>
    <xf numFmtId="0" fontId="5" fillId="2" borderId="1" xfId="0" applyFont="1" applyFill="1" applyBorder="1" applyAlignment="1">
      <alignment horizontal="center" wrapText="1"/>
    </xf>
    <xf numFmtId="49" fontId="5" fillId="0" borderId="1" xfId="0" applyNumberFormat="1" applyFont="1" applyFill="1" applyBorder="1" applyAlignment="1" applyProtection="1">
      <alignment horizontal="center" wrapText="1"/>
      <protection locked="0"/>
    </xf>
    <xf numFmtId="14" fontId="1" fillId="0" borderId="1" xfId="0" quotePrefix="1" applyNumberFormat="1" applyFont="1" applyFill="1" applyBorder="1" applyAlignment="1">
      <alignment horizontal="center"/>
    </xf>
    <xf numFmtId="49" fontId="1" fillId="0" borderId="1" xfId="0" applyNumberFormat="1" applyFont="1" applyFill="1" applyBorder="1" applyAlignment="1" applyProtection="1">
      <alignment horizontal="left" wrapText="1"/>
      <protection locked="0"/>
    </xf>
    <xf numFmtId="0" fontId="1" fillId="0" borderId="1" xfId="2" applyNumberFormat="1" applyFont="1" applyFill="1" applyBorder="1" applyAlignment="1" applyProtection="1">
      <alignment horizontal="left" wrapText="1"/>
    </xf>
    <xf numFmtId="49" fontId="1" fillId="0" borderId="1" xfId="0" applyNumberFormat="1" applyFont="1" applyFill="1" applyBorder="1" applyAlignment="1" applyProtection="1">
      <alignment horizontal="center" wrapText="1"/>
      <protection locked="0"/>
    </xf>
    <xf numFmtId="49" fontId="5" fillId="0" borderId="1" xfId="0" applyNumberFormat="1" applyFont="1" applyFill="1" applyBorder="1" applyAlignment="1" applyProtection="1">
      <alignment horizontal="left" wrapText="1"/>
      <protection locked="0"/>
    </xf>
    <xf numFmtId="49" fontId="1" fillId="0" borderId="1" xfId="2" applyNumberFormat="1" applyFont="1" applyFill="1" applyBorder="1" applyAlignment="1" applyProtection="1">
      <alignment horizontal="left" wrapText="1"/>
      <protection locked="0"/>
    </xf>
    <xf numFmtId="0" fontId="5" fillId="0" borderId="1" xfId="0" applyNumberFormat="1" applyFont="1" applyFill="1" applyBorder="1" applyAlignment="1" applyProtection="1">
      <alignment horizontal="left" wrapText="1"/>
      <protection locked="0"/>
    </xf>
    <xf numFmtId="0" fontId="1" fillId="0" borderId="1" xfId="0" applyFont="1" applyFill="1" applyBorder="1" applyAlignment="1">
      <alignment wrapText="1"/>
    </xf>
    <xf numFmtId="0" fontId="1" fillId="0" borderId="1" xfId="0" applyNumberFormat="1" applyFont="1" applyFill="1" applyBorder="1" applyAlignment="1" applyProtection="1">
      <alignment horizontal="left" wrapText="1"/>
      <protection locked="0"/>
    </xf>
    <xf numFmtId="0" fontId="5" fillId="0" borderId="1" xfId="0" applyFont="1" applyFill="1" applyBorder="1" applyAlignment="1">
      <alignment wrapText="1"/>
    </xf>
    <xf numFmtId="166" fontId="2" fillId="0" borderId="1" xfId="0" applyNumberFormat="1" applyFont="1" applyBorder="1" applyAlignment="1"/>
    <xf numFmtId="166" fontId="4" fillId="0" borderId="1" xfId="0" applyNumberFormat="1" applyFont="1" applyBorder="1" applyAlignment="1"/>
    <xf numFmtId="0" fontId="4" fillId="0" borderId="0" xfId="0" applyFont="1" applyAlignment="1">
      <alignment horizontal="center"/>
    </xf>
    <xf numFmtId="0" fontId="5" fillId="0" borderId="1" xfId="0" applyNumberFormat="1" applyFont="1" applyFill="1" applyBorder="1" applyAlignment="1" applyProtection="1">
      <alignment horizontal="left" vertical="center" wrapText="1"/>
      <protection locked="0"/>
    </xf>
    <xf numFmtId="0" fontId="1" fillId="0" borderId="1" xfId="0" applyNumberFormat="1" applyFont="1" applyFill="1" applyBorder="1" applyAlignment="1" applyProtection="1">
      <alignment horizontal="left" vertical="center" wrapText="1"/>
      <protection locked="0"/>
    </xf>
    <xf numFmtId="0" fontId="1" fillId="0" borderId="1" xfId="0" applyFont="1" applyFill="1" applyBorder="1" applyAlignment="1">
      <alignment vertical="center" wrapText="1"/>
    </xf>
    <xf numFmtId="49" fontId="1" fillId="0" borderId="1" xfId="0" applyNumberFormat="1" applyFont="1" applyFill="1" applyBorder="1" applyAlignment="1">
      <alignment horizontal="center"/>
    </xf>
    <xf numFmtId="0" fontId="2" fillId="0" borderId="0" xfId="0" applyFont="1" applyAlignment="1">
      <alignment horizontal="center" wrapText="1"/>
    </xf>
    <xf numFmtId="0" fontId="1" fillId="2" borderId="1" xfId="0" applyFont="1" applyFill="1" applyBorder="1" applyAlignment="1">
      <alignment horizontal="center" vertical="center" wrapText="1"/>
    </xf>
    <xf numFmtId="3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/>
    </xf>
  </cellXfs>
  <cellStyles count="3">
    <cellStyle name="Обычный" xfId="0" builtinId="0"/>
    <cellStyle name="Обычный_Приложение № 3- расходы" xfId="2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48"/>
  <sheetViews>
    <sheetView tabSelected="1" topLeftCell="B40" zoomScaleNormal="100" workbookViewId="0">
      <selection activeCell="B49" sqref="B49"/>
    </sheetView>
  </sheetViews>
  <sheetFormatPr defaultColWidth="8.85546875" defaultRowHeight="15" x14ac:dyDescent="0.25"/>
  <cols>
    <col min="1" max="1" width="9.140625" style="2" hidden="1" customWidth="1"/>
    <col min="2" max="2" width="46.42578125" style="2" customWidth="1"/>
    <col min="3" max="3" width="15.140625" style="29" customWidth="1"/>
    <col min="4" max="6" width="15.85546875" style="2" customWidth="1"/>
    <col min="7" max="7" width="13" style="2" customWidth="1"/>
    <col min="8" max="16384" width="8.85546875" style="2"/>
  </cols>
  <sheetData>
    <row r="2" spans="2:7" ht="30" customHeight="1" x14ac:dyDescent="0.25">
      <c r="B2" s="34" t="s">
        <v>80</v>
      </c>
      <c r="C2" s="34"/>
      <c r="D2" s="34"/>
      <c r="E2" s="34"/>
      <c r="F2" s="34"/>
      <c r="G2" s="34"/>
    </row>
    <row r="3" spans="2:7" ht="15.75" customHeight="1" x14ac:dyDescent="0.25">
      <c r="G3" s="1"/>
    </row>
    <row r="4" spans="2:7" ht="13.9" customHeight="1" x14ac:dyDescent="0.25">
      <c r="B4" s="35" t="s">
        <v>0</v>
      </c>
      <c r="C4" s="35" t="s">
        <v>1</v>
      </c>
      <c r="D4" s="36" t="s">
        <v>81</v>
      </c>
      <c r="E4" s="36" t="s">
        <v>37</v>
      </c>
      <c r="F4" s="37" t="s">
        <v>38</v>
      </c>
      <c r="G4" s="37"/>
    </row>
    <row r="5" spans="2:7" ht="69" customHeight="1" x14ac:dyDescent="0.25">
      <c r="B5" s="35"/>
      <c r="C5" s="35"/>
      <c r="D5" s="36"/>
      <c r="E5" s="36"/>
      <c r="F5" s="4" t="s">
        <v>39</v>
      </c>
      <c r="G5" s="5" t="s">
        <v>40</v>
      </c>
    </row>
    <row r="6" spans="2:7" s="3" customFormat="1" ht="14.25" x14ac:dyDescent="0.2">
      <c r="B6" s="7" t="s">
        <v>2</v>
      </c>
      <c r="C6" s="9"/>
      <c r="D6" s="8">
        <f>D7+D11+D19+D27+D32+D22+D25+D30+D40+D37+D45+D35</f>
        <v>596643</v>
      </c>
      <c r="E6" s="8">
        <f>E7+E11+E19+E27+E32+E22+E25+E30+E40+E37+E45+E35</f>
        <v>592024.4</v>
      </c>
      <c r="F6" s="8">
        <f t="shared" ref="F6:F43" si="0">E6-D6</f>
        <v>-4618.5999999999767</v>
      </c>
      <c r="G6" s="8">
        <f t="shared" ref="G6:G13" si="1">(E6/D6)*100</f>
        <v>99.225902256458227</v>
      </c>
    </row>
    <row r="7" spans="2:7" s="3" customFormat="1" ht="42.75" x14ac:dyDescent="0.2">
      <c r="B7" s="21" t="s">
        <v>50</v>
      </c>
      <c r="C7" s="9" t="s">
        <v>3</v>
      </c>
      <c r="D7" s="10">
        <f>SUM(D8:D10)</f>
        <v>144605.5</v>
      </c>
      <c r="E7" s="10">
        <f>SUM(E8:E10)</f>
        <v>140395.6</v>
      </c>
      <c r="F7" s="8">
        <f>E7-D7</f>
        <v>-4209.8999999999942</v>
      </c>
      <c r="G7" s="8">
        <f t="shared" si="1"/>
        <v>97.088699945714367</v>
      </c>
    </row>
    <row r="8" spans="2:7" ht="30" x14ac:dyDescent="0.25">
      <c r="B8" s="18" t="s">
        <v>4</v>
      </c>
      <c r="C8" s="11" t="s">
        <v>5</v>
      </c>
      <c r="D8" s="12">
        <v>19938</v>
      </c>
      <c r="E8" s="12">
        <v>19880.400000000001</v>
      </c>
      <c r="F8" s="12">
        <f t="shared" si="0"/>
        <v>-57.599999999998545</v>
      </c>
      <c r="G8" s="12">
        <f t="shared" si="1"/>
        <v>99.711104423713522</v>
      </c>
    </row>
    <row r="9" spans="2:7" ht="30" x14ac:dyDescent="0.25">
      <c r="B9" s="18" t="s">
        <v>6</v>
      </c>
      <c r="C9" s="11" t="s">
        <v>7</v>
      </c>
      <c r="D9" s="12">
        <v>64848.3</v>
      </c>
      <c r="E9" s="12">
        <v>64848.3</v>
      </c>
      <c r="F9" s="12">
        <f t="shared" si="0"/>
        <v>0</v>
      </c>
      <c r="G9" s="12">
        <f t="shared" si="1"/>
        <v>100</v>
      </c>
    </row>
    <row r="10" spans="2:7" ht="45" x14ac:dyDescent="0.25">
      <c r="B10" s="22" t="s">
        <v>8</v>
      </c>
      <c r="C10" s="11" t="s">
        <v>9</v>
      </c>
      <c r="D10" s="12">
        <v>59819.199999999997</v>
      </c>
      <c r="E10" s="12">
        <v>55666.9</v>
      </c>
      <c r="F10" s="12">
        <f t="shared" si="0"/>
        <v>-4152.2999999999956</v>
      </c>
      <c r="G10" s="12">
        <f t="shared" si="1"/>
        <v>93.058583197368065</v>
      </c>
    </row>
    <row r="11" spans="2:7" s="3" customFormat="1" ht="60" customHeight="1" x14ac:dyDescent="0.2">
      <c r="B11" s="23" t="s">
        <v>57</v>
      </c>
      <c r="C11" s="9" t="s">
        <v>10</v>
      </c>
      <c r="D11" s="8">
        <f>D12+D13+D14+D15+D16+D17+D18</f>
        <v>112036.1</v>
      </c>
      <c r="E11" s="8">
        <f>E12+E13+E14+E15+E16+E17+E18</f>
        <v>111982.6</v>
      </c>
      <c r="F11" s="8">
        <f>E11-D11</f>
        <v>-53.5</v>
      </c>
      <c r="G11" s="8">
        <f t="shared" si="1"/>
        <v>99.952247534500032</v>
      </c>
    </row>
    <row r="12" spans="2:7" ht="30" x14ac:dyDescent="0.25">
      <c r="B12" s="24" t="s">
        <v>15</v>
      </c>
      <c r="C12" s="13" t="s">
        <v>59</v>
      </c>
      <c r="D12" s="12">
        <v>52403.9</v>
      </c>
      <c r="E12" s="12">
        <v>52401.200000000012</v>
      </c>
      <c r="F12" s="12">
        <f t="shared" si="0"/>
        <v>-2.6999999999898137</v>
      </c>
      <c r="G12" s="12">
        <f t="shared" si="1"/>
        <v>99.994847711716133</v>
      </c>
    </row>
    <row r="13" spans="2:7" ht="30" x14ac:dyDescent="0.25">
      <c r="B13" s="19" t="s">
        <v>4</v>
      </c>
      <c r="C13" s="13" t="s">
        <v>60</v>
      </c>
      <c r="D13" s="12">
        <v>51594.000000000007</v>
      </c>
      <c r="E13" s="12">
        <v>51543.7</v>
      </c>
      <c r="F13" s="12">
        <f t="shared" si="0"/>
        <v>-50.300000000010186</v>
      </c>
      <c r="G13" s="12">
        <f t="shared" si="1"/>
        <v>99.902508043570933</v>
      </c>
    </row>
    <row r="14" spans="2:7" ht="30" x14ac:dyDescent="0.25">
      <c r="B14" s="18" t="s">
        <v>16</v>
      </c>
      <c r="C14" s="13" t="s">
        <v>61</v>
      </c>
      <c r="D14" s="12">
        <v>1535.5</v>
      </c>
      <c r="E14" s="12">
        <v>1535.3</v>
      </c>
      <c r="F14" s="12">
        <f t="shared" si="0"/>
        <v>-0.20000000000004547</v>
      </c>
      <c r="G14" s="12">
        <f t="shared" ref="G14:G18" si="2">(E14/D14)*100</f>
        <v>99.986974926733964</v>
      </c>
    </row>
    <row r="15" spans="2:7" ht="45.75" customHeight="1" x14ac:dyDescent="0.25">
      <c r="B15" s="18" t="s">
        <v>58</v>
      </c>
      <c r="C15" s="13" t="s">
        <v>62</v>
      </c>
      <c r="D15" s="12">
        <v>164.3</v>
      </c>
      <c r="E15" s="12">
        <v>164.2</v>
      </c>
      <c r="F15" s="12">
        <f t="shared" si="0"/>
        <v>-0.10000000000002274</v>
      </c>
      <c r="G15" s="12">
        <f t="shared" si="2"/>
        <v>99.939135727328051</v>
      </c>
    </row>
    <row r="16" spans="2:7" ht="63" customHeight="1" x14ac:dyDescent="0.25">
      <c r="B16" s="18" t="s">
        <v>11</v>
      </c>
      <c r="C16" s="13" t="s">
        <v>63</v>
      </c>
      <c r="D16" s="12">
        <v>5045.3999999999996</v>
      </c>
      <c r="E16" s="12">
        <v>5045.3</v>
      </c>
      <c r="F16" s="12">
        <f t="shared" si="0"/>
        <v>-9.9999999999454303E-2</v>
      </c>
      <c r="G16" s="12">
        <f t="shared" si="2"/>
        <v>99.99801799659096</v>
      </c>
    </row>
    <row r="17" spans="2:7" ht="90.75" customHeight="1" x14ac:dyDescent="0.25">
      <c r="B17" s="24" t="s">
        <v>12</v>
      </c>
      <c r="C17" s="13" t="s">
        <v>64</v>
      </c>
      <c r="D17" s="14">
        <v>948.1</v>
      </c>
      <c r="E17" s="14">
        <v>948</v>
      </c>
      <c r="F17" s="12">
        <f t="shared" si="0"/>
        <v>-0.10000000000002274</v>
      </c>
      <c r="G17" s="12">
        <f t="shared" si="2"/>
        <v>99.989452589389302</v>
      </c>
    </row>
    <row r="18" spans="2:7" ht="60.75" customHeight="1" x14ac:dyDescent="0.25">
      <c r="B18" s="18" t="s">
        <v>13</v>
      </c>
      <c r="C18" s="13" t="s">
        <v>65</v>
      </c>
      <c r="D18" s="12">
        <v>344.9</v>
      </c>
      <c r="E18" s="12">
        <v>344.9</v>
      </c>
      <c r="F18" s="12">
        <f t="shared" si="0"/>
        <v>0</v>
      </c>
      <c r="G18" s="12">
        <f t="shared" si="2"/>
        <v>100</v>
      </c>
    </row>
    <row r="19" spans="2:7" s="3" customFormat="1" ht="71.25" x14ac:dyDescent="0.2">
      <c r="B19" s="26" t="s">
        <v>24</v>
      </c>
      <c r="C19" s="15" t="s">
        <v>36</v>
      </c>
      <c r="D19" s="10">
        <f>SUM(D20:D21)</f>
        <v>139227.5</v>
      </c>
      <c r="E19" s="10">
        <f>SUM(E20:E21)</f>
        <v>139201.5</v>
      </c>
      <c r="F19" s="8">
        <f t="shared" si="0"/>
        <v>-26</v>
      </c>
      <c r="G19" s="8">
        <f t="shared" ref="G19:G21" si="3">(E19/D19)*100</f>
        <v>99.98132552836185</v>
      </c>
    </row>
    <row r="20" spans="2:7" ht="75" x14ac:dyDescent="0.25">
      <c r="B20" s="25" t="s">
        <v>51</v>
      </c>
      <c r="C20" s="13" t="s">
        <v>25</v>
      </c>
      <c r="D20" s="12">
        <v>52739.5</v>
      </c>
      <c r="E20" s="12">
        <v>52739.199999999997</v>
      </c>
      <c r="F20" s="12">
        <f t="shared" si="0"/>
        <v>-0.30000000000291038</v>
      </c>
      <c r="G20" s="12">
        <f t="shared" si="3"/>
        <v>99.999431166393308</v>
      </c>
    </row>
    <row r="21" spans="2:7" ht="75" x14ac:dyDescent="0.25">
      <c r="B21" s="25" t="s">
        <v>52</v>
      </c>
      <c r="C21" s="13" t="s">
        <v>26</v>
      </c>
      <c r="D21" s="12">
        <v>86488</v>
      </c>
      <c r="E21" s="12">
        <v>86462.3</v>
      </c>
      <c r="F21" s="12">
        <f t="shared" si="0"/>
        <v>-25.69999999999709</v>
      </c>
      <c r="G21" s="12">
        <f t="shared" si="3"/>
        <v>99.970284895014345</v>
      </c>
    </row>
    <row r="22" spans="2:7" s="3" customFormat="1" ht="42.75" x14ac:dyDescent="0.2">
      <c r="B22" s="26" t="s">
        <v>17</v>
      </c>
      <c r="C22" s="9" t="s">
        <v>18</v>
      </c>
      <c r="D22" s="10">
        <f>SUM(D23:D24)</f>
        <v>18738.2</v>
      </c>
      <c r="E22" s="10">
        <f>SUM(E23:E24)</f>
        <v>18660</v>
      </c>
      <c r="F22" s="8">
        <f>E22-D22</f>
        <v>-78.200000000000728</v>
      </c>
      <c r="G22" s="8">
        <f>(E22/D22)*100</f>
        <v>99.582670694090154</v>
      </c>
    </row>
    <row r="23" spans="2:7" s="3" customFormat="1" ht="52.5" customHeight="1" x14ac:dyDescent="0.25">
      <c r="B23" s="32" t="s">
        <v>82</v>
      </c>
      <c r="C23" s="33" t="s">
        <v>83</v>
      </c>
      <c r="D23" s="14">
        <v>11613.4</v>
      </c>
      <c r="E23" s="14">
        <v>11613.4</v>
      </c>
      <c r="F23" s="12">
        <f t="shared" si="0"/>
        <v>0</v>
      </c>
      <c r="G23" s="12">
        <f t="shared" ref="G23:G24" si="4">(E23/D23)*100</f>
        <v>100</v>
      </c>
    </row>
    <row r="24" spans="2:7" ht="45" x14ac:dyDescent="0.25">
      <c r="B24" s="6" t="s">
        <v>19</v>
      </c>
      <c r="C24" s="13" t="s">
        <v>27</v>
      </c>
      <c r="D24" s="12">
        <v>7124.8</v>
      </c>
      <c r="E24" s="12">
        <v>7046.6</v>
      </c>
      <c r="F24" s="12">
        <f t="shared" si="0"/>
        <v>-78.199999999999818</v>
      </c>
      <c r="G24" s="12">
        <f t="shared" si="4"/>
        <v>98.902425331237382</v>
      </c>
    </row>
    <row r="25" spans="2:7" s="3" customFormat="1" ht="75" customHeight="1" x14ac:dyDescent="0.2">
      <c r="B25" s="7" t="s">
        <v>42</v>
      </c>
      <c r="C25" s="15" t="s">
        <v>20</v>
      </c>
      <c r="D25" s="10">
        <f>SUM(D26:D26)</f>
        <v>147.30000000000001</v>
      </c>
      <c r="E25" s="10">
        <f>SUM(E26:E26)</f>
        <v>147.19999999999999</v>
      </c>
      <c r="F25" s="8">
        <f t="shared" si="0"/>
        <v>-0.10000000000002274</v>
      </c>
      <c r="G25" s="8">
        <f>(E25/D25)*100</f>
        <v>99.932111337406639</v>
      </c>
    </row>
    <row r="26" spans="2:7" ht="90" x14ac:dyDescent="0.25">
      <c r="B26" s="31" t="s">
        <v>66</v>
      </c>
      <c r="C26" s="20" t="s">
        <v>67</v>
      </c>
      <c r="D26" s="12">
        <v>147.30000000000001</v>
      </c>
      <c r="E26" s="12">
        <v>147.19999999999999</v>
      </c>
      <c r="F26" s="12">
        <f t="shared" si="0"/>
        <v>-0.10000000000002274</v>
      </c>
      <c r="G26" s="12">
        <f>(E26/D26)*100</f>
        <v>99.932111337406639</v>
      </c>
    </row>
    <row r="27" spans="2:7" s="3" customFormat="1" ht="57" x14ac:dyDescent="0.2">
      <c r="B27" s="7" t="s">
        <v>41</v>
      </c>
      <c r="C27" s="15" t="s">
        <v>21</v>
      </c>
      <c r="D27" s="10">
        <f>SUM(D28:D29)</f>
        <v>87525</v>
      </c>
      <c r="E27" s="10">
        <f>SUM(E28:E29)</f>
        <v>87524.6</v>
      </c>
      <c r="F27" s="8">
        <f t="shared" si="0"/>
        <v>-0.39999999999417923</v>
      </c>
      <c r="G27" s="8">
        <f t="shared" ref="G27:G37" si="5">(E27/D27)*100</f>
        <v>99.999542987717803</v>
      </c>
    </row>
    <row r="28" spans="2:7" ht="60" x14ac:dyDescent="0.25">
      <c r="B28" s="6" t="s">
        <v>28</v>
      </c>
      <c r="C28" s="13" t="s">
        <v>29</v>
      </c>
      <c r="D28" s="12">
        <v>81890</v>
      </c>
      <c r="E28" s="12">
        <v>81889.8</v>
      </c>
      <c r="F28" s="12">
        <f t="shared" si="0"/>
        <v>-0.19999999999708962</v>
      </c>
      <c r="G28" s="12">
        <f t="shared" si="5"/>
        <v>99.999755769935277</v>
      </c>
    </row>
    <row r="29" spans="2:7" ht="60" x14ac:dyDescent="0.25">
      <c r="B29" s="6" t="s">
        <v>22</v>
      </c>
      <c r="C29" s="13" t="s">
        <v>23</v>
      </c>
      <c r="D29" s="12">
        <v>5635</v>
      </c>
      <c r="E29" s="12">
        <v>5634.8</v>
      </c>
      <c r="F29" s="12">
        <f t="shared" si="0"/>
        <v>-0.1999999999998181</v>
      </c>
      <c r="G29" s="12">
        <f t="shared" si="5"/>
        <v>99.99645075421472</v>
      </c>
    </row>
    <row r="30" spans="2:7" ht="57.75" x14ac:dyDescent="0.25">
      <c r="B30" s="7" t="s">
        <v>43</v>
      </c>
      <c r="C30" s="16" t="s">
        <v>45</v>
      </c>
      <c r="D30" s="8">
        <f>D31</f>
        <v>3953.2000000000003</v>
      </c>
      <c r="E30" s="8">
        <f>E31</f>
        <v>3953.1</v>
      </c>
      <c r="F30" s="8">
        <f t="shared" si="0"/>
        <v>-0.1000000000003638</v>
      </c>
      <c r="G30" s="8">
        <f t="shared" si="5"/>
        <v>99.997470403723554</v>
      </c>
    </row>
    <row r="31" spans="2:7" ht="60" x14ac:dyDescent="0.25">
      <c r="B31" s="6" t="s">
        <v>44</v>
      </c>
      <c r="C31" s="17" t="s">
        <v>46</v>
      </c>
      <c r="D31" s="12">
        <v>3953.2000000000003</v>
      </c>
      <c r="E31" s="12">
        <v>3953.1</v>
      </c>
      <c r="F31" s="12">
        <f t="shared" si="0"/>
        <v>-0.1000000000003638</v>
      </c>
      <c r="G31" s="12">
        <f t="shared" si="5"/>
        <v>99.997470403723554</v>
      </c>
    </row>
    <row r="32" spans="2:7" s="3" customFormat="1" ht="57" x14ac:dyDescent="0.2">
      <c r="B32" s="7" t="s">
        <v>30</v>
      </c>
      <c r="C32" s="15" t="s">
        <v>31</v>
      </c>
      <c r="D32" s="10">
        <f>SUM(D33:D34)</f>
        <v>8888.5</v>
      </c>
      <c r="E32" s="10">
        <f>SUM(E33:E34)</f>
        <v>8745.2000000000007</v>
      </c>
      <c r="F32" s="8">
        <f t="shared" si="0"/>
        <v>-143.29999999999927</v>
      </c>
      <c r="G32" s="8">
        <f t="shared" ref="G32" si="6">(E32/D32)*100</f>
        <v>98.387804466445417</v>
      </c>
    </row>
    <row r="33" spans="2:7" ht="60" x14ac:dyDescent="0.25">
      <c r="B33" s="6" t="s">
        <v>32</v>
      </c>
      <c r="C33" s="13" t="s">
        <v>35</v>
      </c>
      <c r="D33" s="12">
        <v>3012.2</v>
      </c>
      <c r="E33" s="12">
        <v>3012.1</v>
      </c>
      <c r="F33" s="12">
        <f t="shared" si="0"/>
        <v>-9.9999999999909051E-2</v>
      </c>
      <c r="G33" s="12">
        <f t="shared" si="5"/>
        <v>99.996680167319568</v>
      </c>
    </row>
    <row r="34" spans="2:7" ht="60" x14ac:dyDescent="0.25">
      <c r="B34" s="6" t="s">
        <v>33</v>
      </c>
      <c r="C34" s="13" t="s">
        <v>34</v>
      </c>
      <c r="D34" s="12">
        <v>5876.3</v>
      </c>
      <c r="E34" s="12">
        <v>5733.1</v>
      </c>
      <c r="F34" s="12">
        <f t="shared" si="0"/>
        <v>-143.19999999999982</v>
      </c>
      <c r="G34" s="12">
        <f t="shared" si="5"/>
        <v>97.563092422102343</v>
      </c>
    </row>
    <row r="35" spans="2:7" ht="42.75" x14ac:dyDescent="0.25">
      <c r="B35" s="30" t="s">
        <v>84</v>
      </c>
      <c r="C35" s="16" t="s">
        <v>85</v>
      </c>
      <c r="D35" s="8">
        <f>D36</f>
        <v>3521</v>
      </c>
      <c r="E35" s="8">
        <f>E36</f>
        <v>3521</v>
      </c>
      <c r="F35" s="8">
        <f t="shared" si="0"/>
        <v>0</v>
      </c>
      <c r="G35" s="8">
        <f t="shared" si="5"/>
        <v>100</v>
      </c>
    </row>
    <row r="36" spans="2:7" ht="51.75" customHeight="1" x14ac:dyDescent="0.25">
      <c r="B36" s="31" t="s">
        <v>86</v>
      </c>
      <c r="C36" s="17" t="s">
        <v>87</v>
      </c>
      <c r="D36" s="12">
        <v>3521</v>
      </c>
      <c r="E36" s="12">
        <v>3521</v>
      </c>
      <c r="F36" s="12">
        <f t="shared" si="0"/>
        <v>0</v>
      </c>
      <c r="G36" s="12">
        <f t="shared" si="5"/>
        <v>100</v>
      </c>
    </row>
    <row r="37" spans="2:7" ht="57" x14ac:dyDescent="0.25">
      <c r="B37" s="30" t="s">
        <v>53</v>
      </c>
      <c r="C37" s="16" t="s">
        <v>54</v>
      </c>
      <c r="D37" s="10">
        <f>SUM(D38:D39)</f>
        <v>32129.1</v>
      </c>
      <c r="E37" s="10">
        <f>SUM(E38:E39)</f>
        <v>32128.899999999998</v>
      </c>
      <c r="F37" s="8">
        <f>E37-D37</f>
        <v>-0.2000000000007276</v>
      </c>
      <c r="G37" s="8">
        <f t="shared" si="5"/>
        <v>99.999377511352634</v>
      </c>
    </row>
    <row r="38" spans="2:7" ht="60" x14ac:dyDescent="0.25">
      <c r="B38" s="31" t="s">
        <v>88</v>
      </c>
      <c r="C38" s="17" t="s">
        <v>89</v>
      </c>
      <c r="D38" s="14">
        <v>517.1</v>
      </c>
      <c r="E38" s="14">
        <v>517.1</v>
      </c>
      <c r="F38" s="12">
        <f t="shared" si="0"/>
        <v>0</v>
      </c>
      <c r="G38" s="12">
        <f t="shared" ref="G38:G39" si="7">(E38/D38)*100</f>
        <v>100</v>
      </c>
    </row>
    <row r="39" spans="2:7" ht="60" x14ac:dyDescent="0.25">
      <c r="B39" s="31" t="s">
        <v>55</v>
      </c>
      <c r="C39" s="17" t="s">
        <v>56</v>
      </c>
      <c r="D39" s="12">
        <v>31612</v>
      </c>
      <c r="E39" s="12">
        <v>31611.8</v>
      </c>
      <c r="F39" s="12">
        <f t="shared" si="0"/>
        <v>-0.2000000000007276</v>
      </c>
      <c r="G39" s="12">
        <f t="shared" si="7"/>
        <v>99.999367328862448</v>
      </c>
    </row>
    <row r="40" spans="2:7" ht="57.75" x14ac:dyDescent="0.25">
      <c r="B40" s="23" t="s">
        <v>47</v>
      </c>
      <c r="C40" s="16" t="s">
        <v>48</v>
      </c>
      <c r="D40" s="27">
        <f>SUM(D41:D44)</f>
        <v>446.7</v>
      </c>
      <c r="E40" s="27">
        <f>SUM(E41:E44)</f>
        <v>446.7</v>
      </c>
      <c r="F40" s="27">
        <f>E40-D40</f>
        <v>0</v>
      </c>
      <c r="G40" s="8">
        <f>(E40/D40)*100</f>
        <v>100</v>
      </c>
    </row>
    <row r="41" spans="2:7" ht="45" x14ac:dyDescent="0.25">
      <c r="B41" s="18" t="s">
        <v>90</v>
      </c>
      <c r="C41" s="20" t="s">
        <v>91</v>
      </c>
      <c r="D41" s="28">
        <v>9</v>
      </c>
      <c r="E41" s="28">
        <v>9</v>
      </c>
      <c r="F41" s="12">
        <f t="shared" si="0"/>
        <v>0</v>
      </c>
      <c r="G41" s="12">
        <f t="shared" ref="G41:G43" si="8">(E41/D41)*100</f>
        <v>100</v>
      </c>
    </row>
    <row r="42" spans="2:7" ht="60" x14ac:dyDescent="0.25">
      <c r="B42" s="18" t="s">
        <v>14</v>
      </c>
      <c r="C42" s="20" t="s">
        <v>49</v>
      </c>
      <c r="D42" s="28">
        <v>25.7</v>
      </c>
      <c r="E42" s="28">
        <v>25.7</v>
      </c>
      <c r="F42" s="12">
        <f t="shared" si="0"/>
        <v>0</v>
      </c>
      <c r="G42" s="12">
        <f t="shared" si="8"/>
        <v>100</v>
      </c>
    </row>
    <row r="43" spans="2:7" ht="30" x14ac:dyDescent="0.25">
      <c r="B43" s="18" t="s">
        <v>68</v>
      </c>
      <c r="C43" s="20" t="s">
        <v>69</v>
      </c>
      <c r="D43" s="28">
        <v>35</v>
      </c>
      <c r="E43" s="28">
        <v>35</v>
      </c>
      <c r="F43" s="12">
        <f t="shared" si="0"/>
        <v>0</v>
      </c>
      <c r="G43" s="12">
        <f t="shared" si="8"/>
        <v>100</v>
      </c>
    </row>
    <row r="44" spans="2:7" ht="60" x14ac:dyDescent="0.25">
      <c r="B44" s="19" t="s">
        <v>70</v>
      </c>
      <c r="C44" s="20" t="s">
        <v>71</v>
      </c>
      <c r="D44" s="28">
        <v>377</v>
      </c>
      <c r="E44" s="28">
        <v>377</v>
      </c>
      <c r="F44" s="12">
        <f>E44-D44</f>
        <v>0</v>
      </c>
      <c r="G44" s="12">
        <f t="shared" ref="G44:G48" si="9">(E44/D44)*100</f>
        <v>100</v>
      </c>
    </row>
    <row r="45" spans="2:7" ht="72" x14ac:dyDescent="0.25">
      <c r="B45" s="21" t="s">
        <v>72</v>
      </c>
      <c r="C45" s="16" t="s">
        <v>73</v>
      </c>
      <c r="D45" s="27">
        <f>SUM(D46:D48)</f>
        <v>45424.9</v>
      </c>
      <c r="E45" s="27">
        <f>SUM(E46:E48)</f>
        <v>45318</v>
      </c>
      <c r="F45" s="8">
        <f t="shared" ref="F45:F48" si="10">E45-D45</f>
        <v>-106.90000000000146</v>
      </c>
      <c r="G45" s="8">
        <f t="shared" si="9"/>
        <v>99.764666515501403</v>
      </c>
    </row>
    <row r="46" spans="2:7" ht="45" x14ac:dyDescent="0.25">
      <c r="B46" s="22" t="s">
        <v>74</v>
      </c>
      <c r="C46" s="20" t="s">
        <v>75</v>
      </c>
      <c r="D46" s="28">
        <v>10152</v>
      </c>
      <c r="E46" s="28">
        <v>10150.200000000001</v>
      </c>
      <c r="F46" s="12">
        <f t="shared" si="10"/>
        <v>-1.7999999999992724</v>
      </c>
      <c r="G46" s="12">
        <f t="shared" si="9"/>
        <v>99.982269503546107</v>
      </c>
    </row>
    <row r="47" spans="2:7" ht="45" x14ac:dyDescent="0.25">
      <c r="B47" s="22" t="s">
        <v>76</v>
      </c>
      <c r="C47" s="20" t="s">
        <v>77</v>
      </c>
      <c r="D47" s="28">
        <v>11436.2</v>
      </c>
      <c r="E47" s="28">
        <v>11435</v>
      </c>
      <c r="F47" s="12">
        <f t="shared" si="10"/>
        <v>-1.2000000000007276</v>
      </c>
      <c r="G47" s="12">
        <f t="shared" si="9"/>
        <v>99.989507004074767</v>
      </c>
    </row>
    <row r="48" spans="2:7" ht="45" x14ac:dyDescent="0.25">
      <c r="B48" s="22" t="s">
        <v>78</v>
      </c>
      <c r="C48" s="20" t="s">
        <v>79</v>
      </c>
      <c r="D48" s="28">
        <v>23836.7</v>
      </c>
      <c r="E48" s="28">
        <v>23732.799999999999</v>
      </c>
      <c r="F48" s="12">
        <f t="shared" si="10"/>
        <v>-103.90000000000146</v>
      </c>
      <c r="G48" s="12">
        <f t="shared" si="9"/>
        <v>99.564117516266919</v>
      </c>
    </row>
  </sheetData>
  <mergeCells count="6">
    <mergeCell ref="B2:G2"/>
    <mergeCell ref="B4:B5"/>
    <mergeCell ref="C4:C5"/>
    <mergeCell ref="D4:D5"/>
    <mergeCell ref="E4:E5"/>
    <mergeCell ref="F4:G4"/>
  </mergeCells>
  <pageMargins left="0.70866141732283472" right="0.70866141732283472" top="0.74803149606299213" bottom="0.74803149606299213" header="0.31496062992125984" footer="0.31496062992125984"/>
  <pageSetup paperSize="9" scale="76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2024-07-12T06:04:39Z</dcterms:modified>
</cp:coreProperties>
</file>