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010" yWindow="0" windowWidth="22260" windowHeight="12645"/>
  </bookViews>
  <sheets>
    <sheet name="1 квартал" sheetId="1" r:id="rId1"/>
  </sheets>
  <definedNames>
    <definedName name="_xlnm.Print_Titles" localSheetId="0">'1 квартал'!$4:$4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5" i="1" l="1"/>
  <c r="F56" i="1"/>
  <c r="F59" i="1"/>
  <c r="E55" i="1"/>
  <c r="F39" i="1"/>
  <c r="E38" i="1"/>
  <c r="D38" i="1"/>
  <c r="D10" i="1"/>
  <c r="F21" i="1"/>
  <c r="F19" i="1"/>
  <c r="F18" i="1"/>
  <c r="E20" i="1"/>
  <c r="E10" i="1" s="1"/>
  <c r="D20" i="1"/>
  <c r="F20" i="1" s="1"/>
  <c r="F40" i="1" l="1"/>
  <c r="F38" i="1"/>
  <c r="F36" i="1"/>
  <c r="E35" i="1"/>
  <c r="D35" i="1"/>
  <c r="F28" i="1"/>
  <c r="E24" i="1"/>
  <c r="D24" i="1"/>
  <c r="E62" i="1" l="1"/>
  <c r="D62" i="1"/>
  <c r="F61" i="1"/>
  <c r="F63" i="1"/>
  <c r="F64" i="1"/>
  <c r="F65" i="1"/>
  <c r="F31" i="1"/>
  <c r="F30" i="1"/>
  <c r="F29" i="1"/>
  <c r="F27" i="1"/>
  <c r="F26" i="1"/>
  <c r="F25" i="1"/>
  <c r="F24" i="1"/>
  <c r="F62" i="1" l="1"/>
  <c r="E52" i="1" l="1"/>
  <c r="F53" i="1" l="1"/>
  <c r="D52" i="1"/>
  <c r="F7" i="1"/>
  <c r="F8" i="1"/>
  <c r="F9" i="1"/>
  <c r="F12" i="1"/>
  <c r="F13" i="1"/>
  <c r="F14" i="1"/>
  <c r="F15" i="1"/>
  <c r="F17" i="1"/>
  <c r="F23" i="1"/>
  <c r="F33" i="1"/>
  <c r="F34" i="1"/>
  <c r="F37" i="1"/>
  <c r="F42" i="1"/>
  <c r="F43" i="1"/>
  <c r="F45" i="1"/>
  <c r="F46" i="1"/>
  <c r="F48" i="1"/>
  <c r="F49" i="1"/>
  <c r="F51" i="1"/>
  <c r="F54" i="1"/>
  <c r="F57" i="1"/>
  <c r="F58" i="1"/>
  <c r="F60" i="1"/>
  <c r="D50" i="1"/>
  <c r="D47" i="1"/>
  <c r="D44" i="1"/>
  <c r="D41" i="1"/>
  <c r="D32" i="1"/>
  <c r="D22" i="1"/>
  <c r="D18" i="1"/>
  <c r="D16" i="1"/>
  <c r="D11" i="1"/>
  <c r="D6" i="1"/>
  <c r="D5" i="1" l="1"/>
  <c r="F52" i="1"/>
  <c r="F55" i="1"/>
  <c r="E50" i="1"/>
  <c r="F50" i="1" s="1"/>
  <c r="E44" i="1"/>
  <c r="F44" i="1" s="1"/>
  <c r="E22" i="1"/>
  <c r="F22" i="1" s="1"/>
  <c r="F35" i="1" l="1"/>
  <c r="E11" i="1" l="1"/>
  <c r="F11" i="1" s="1"/>
  <c r="E47" i="1" l="1"/>
  <c r="F47" i="1" s="1"/>
  <c r="E41" i="1"/>
  <c r="E32" i="1"/>
  <c r="F32" i="1" s="1"/>
  <c r="E18" i="1"/>
  <c r="E16" i="1"/>
  <c r="E6" i="1"/>
  <c r="F41" i="1" l="1"/>
  <c r="E5" i="1"/>
  <c r="F6" i="1"/>
  <c r="F10" i="1"/>
  <c r="F16" i="1"/>
  <c r="F5" i="1" l="1"/>
</calcChain>
</file>

<file path=xl/sharedStrings.xml><?xml version="1.0" encoding="utf-8"?>
<sst xmlns="http://schemas.openxmlformats.org/spreadsheetml/2006/main" count="128" uniqueCount="118">
  <si>
    <t>Наименование</t>
  </si>
  <si>
    <t>Целевая статья</t>
  </si>
  <si>
    <t xml:space="preserve">ВСЕГО </t>
  </si>
  <si>
    <t>30.0.00.00000</t>
  </si>
  <si>
    <t>Расходы на содержание органов местного самоуправления и обеспечение их функций</t>
  </si>
  <si>
    <t>30.0.00.81010</t>
  </si>
  <si>
    <t xml:space="preserve">Дотация на выравнивание бюджетной обеспеченности поселений </t>
  </si>
  <si>
    <t>30.0.00.89110</t>
  </si>
  <si>
    <t xml:space="preserve">Иные межбюджетные трансферты на поддержку мер по обеспечению сбалансированности бюджетов поселений </t>
  </si>
  <si>
    <t>30.0.00.89120</t>
  </si>
  <si>
    <t>31.0.00.00000</t>
  </si>
  <si>
    <t>Подпрограмма 1 "Реализация функций муниципального управления"</t>
  </si>
  <si>
    <t>31.1.00.00000</t>
  </si>
  <si>
    <t>31.1.00.81010</t>
  </si>
  <si>
    <t>Пенсии за выслугу лет муниципальным служащим в соответствии с законом Ненецкого автономного округа от 24.10.2007 № 140-ОЗ "О муниципальной службе в Ненецком автономном округе"</t>
  </si>
  <si>
    <t>31.1.00.84010</t>
  </si>
  <si>
    <t>Пенсии за выслугу лет лицам, замещавшим выборные должности местного самоуправления, в соответствии с законом Ненецкого автономного округа от 01.07.2008 № 35-ОЗ "О гарантиях лицам, замещающим выборные должности местного самоуправления в Ненецком автономном округе"</t>
  </si>
  <si>
    <t>31.1.00.84020</t>
  </si>
  <si>
    <t>Единовременные денежные выплаты гражданам, уволенным в запас после прохождения военной службы по призыву в Вооруженных Силах Российской Федерации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</si>
  <si>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</si>
  <si>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</si>
  <si>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31.3.00.00000</t>
  </si>
  <si>
    <t>Расходы на обеспечение деятельности подведомственных казенных учреждений</t>
  </si>
  <si>
    <t>31.3.00.80020</t>
  </si>
  <si>
    <t>Подпрограмма 4 "Обеспечение информационной открытости органов местного самоуправления Заполярного района"</t>
  </si>
  <si>
    <t>31.4.00.00000</t>
  </si>
  <si>
    <t>Обеспечение информационной открытости органов местного самоуправления</t>
  </si>
  <si>
    <t>31.4.00.81050</t>
  </si>
  <si>
    <t>Подпрограмма 6 "Возмещение части затрат органов местного самоуправления поселений Ненецкого автономного округа"</t>
  </si>
  <si>
    <t>31.6.00.00000</t>
  </si>
  <si>
    <t>Иные межбюджетные трансферты в рамках подпрограммы 6 "Возмещение части затрат органов местного самоуправления поселений Ненецкого автономного округа"</t>
  </si>
  <si>
    <t>Муниципальная программа "Безопасность на территории муниципального района "Заполярный район" на 2019-2030 годы"</t>
  </si>
  <si>
    <t>33.0.00.00000</t>
  </si>
  <si>
    <t>Иные межбюджетные трансферты в рамках МП "Безопасность на территории муниципального района "Заполярный район" на 2019-2030 годы"</t>
  </si>
  <si>
    <t>36.0.00.00000</t>
  </si>
  <si>
    <t>36.0.00.89260</t>
  </si>
  <si>
    <t>31.1.00.84050</t>
  </si>
  <si>
    <t>Оценка недвижимости, признание прав и регулирование отношений по муниципальной собственности</t>
  </si>
  <si>
    <t>31.6.00.89220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</si>
  <si>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</si>
  <si>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32.0.00.86010</t>
  </si>
  <si>
    <t>32.0.00.89230</t>
  </si>
  <si>
    <t>Мероприятия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</si>
  <si>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Иные межбюджетные трансферты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</si>
  <si>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33.0.00.89240</t>
  </si>
  <si>
    <t>Мероприятия в рамках муниципальной программы "Развитие коммунальной инфраструктуры муниципального района "Заполярный район" на 2020-2030 годы"</t>
  </si>
  <si>
    <t>36.0.00.86040</t>
  </si>
  <si>
    <t>Муниципальная программа "Развитие транспортной инфраструктуры муниципального района "Заполярный район" на 2021-2030 годы"</t>
  </si>
  <si>
    <t>39.0.00.00000</t>
  </si>
  <si>
    <t>Мероприятия в рамках муниципальной программы "Развитие транспортной инфраструктуры муниципального района "Заполярный район" на 2021-2030 годы"</t>
  </si>
  <si>
    <t>Иные межбюджетные трансферты в рамках муниципальной программы "Развитие транспортной инфраструктуры муниципального района "Заполярный район" на 2021-2030 годы"</t>
  </si>
  <si>
    <t>39.0.00.89290</t>
  </si>
  <si>
    <t>39.0.00.86070</t>
  </si>
  <si>
    <t>41.0.00.00000</t>
  </si>
  <si>
    <t>41.0.00.89320</t>
  </si>
  <si>
    <t>Муниципальная программа "Развитие сельского хозяйства на территории муниципального района "Заполярный район" на 2021-2030 годы"</t>
  </si>
  <si>
    <t>Иные межбюджетные трансферты в рамках муниципальной программы "Развитие сельского хозяйства на территории муниципального района "Заполярный район" на 2021-2030 годы"</t>
  </si>
  <si>
    <t>32.0.00.00000</t>
  </si>
  <si>
    <t>Отклонение                                                 ("+" рост,                                                                 "-" снижение к аналогичному периоду прошлого года)</t>
  </si>
  <si>
    <t>тыс. рублей</t>
  </si>
  <si>
    <t>Иные межбюджетные трансферты в рамках Муниципальной программы "Развитие коммунальной инфраструктуры муниципального района "Заполярный район" на 2020-2030 годы"</t>
  </si>
  <si>
    <t>Муниципальная программа "Управление финансами в муниципальном районе "Заполярный район" на 2019-2025 годы"</t>
  </si>
  <si>
    <t>Муниципальная программа "Развитие административной системы местного самоуправления муниципального района "Заполярный район" на 2017-2025 годы"</t>
  </si>
  <si>
    <t>Муниципальная программа "Обеспечение населения муниципального района "Заполярный район" чистой водой на 2021-2030 годы"</t>
  </si>
  <si>
    <t>38.0.00.00000</t>
  </si>
  <si>
    <t>Мероприятия в рамках муниципальной программы "Обеспечение населения муниципального района "Заполярный район" чистой водой на 2021-2030 годы"</t>
  </si>
  <si>
    <t>38.0.00.86060</t>
  </si>
  <si>
    <t>Иные межбюджетные трансферты в рамках муниципальной программы "Обеспечение населения муниципального района "Заполярный район" чистой водой на 2021-2030 годы"</t>
  </si>
  <si>
    <t>38.0.00.89280</t>
  </si>
  <si>
    <t>Муниципальная программа "Развитие энергетики муниципального района "Заполярный район" на 2021-2030 годы"</t>
  </si>
  <si>
    <t>40.0.00.00000</t>
  </si>
  <si>
    <t>Мероприятия в рамках муниципальной программы "Развитие энергетики муниципального района "Заполярный район" на 2021-2030 годы"</t>
  </si>
  <si>
    <t>40.0.00.86080</t>
  </si>
  <si>
    <t>Муниципальная программа "Управление муниципальным имуществом муниципального района "Заполярный район" на 2022-2030 годы"</t>
  </si>
  <si>
    <t>42.0.00.00000</t>
  </si>
  <si>
    <t>42.0.00.81110</t>
  </si>
  <si>
    <t>42.0.00.81120</t>
  </si>
  <si>
    <t>Фактически исполнено за первый квартал 2023 года</t>
  </si>
  <si>
    <t>Мероприятия в рамках муниципальной программы "Развитие сельского хозяйства на территории муниципального района "Заполярный район" на 2021-2030 годы"</t>
  </si>
  <si>
    <t>41.0.00.83030</t>
  </si>
  <si>
    <t>Фактически исполнено за первый квартал 2024 года</t>
  </si>
  <si>
    <t>Муниципальная программа "Содержание и обеспечение деятельности органов местного самоуправления муниципального района "Заполярный район" на 2024-2030 годы"</t>
  </si>
  <si>
    <t>31.0.00.80020</t>
  </si>
  <si>
    <t>31.0.00.81010</t>
  </si>
  <si>
    <t>31.0.00.81050</t>
  </si>
  <si>
    <t>31.0.00.84010</t>
  </si>
  <si>
    <t>31.0.00.84020</t>
  </si>
  <si>
    <t>31.0.00.84050</t>
  </si>
  <si>
    <t>Проведение кадастровых работ по формированию земельных участков</t>
  </si>
  <si>
    <t>42.0.00.83020</t>
  </si>
  <si>
    <t>42.0.00.89210</t>
  </si>
  <si>
    <t>Муниципальная программа "Возмещение части затрат органов местного самоуправления поселений муниципального района "Заполярный район" на 2024-2030 годы"</t>
  </si>
  <si>
    <t>43.0.00.00000</t>
  </si>
  <si>
    <t>Иные межбюджетные трансферты на пенсии за выслугу лет лицам, замещавшим должности муниципальной службы</t>
  </si>
  <si>
    <t>43.0.00.89330</t>
  </si>
  <si>
    <t>Иные межбюджетные трансферты на пенсии за выслугу лет лицам, замещавшим выборные должности местного самоуправления</t>
  </si>
  <si>
    <t>43.0.00.89340</t>
  </si>
  <si>
    <t>Иные межбюджетные трансферты на оплату коммунальных услуг и приобретение твердого топлива</t>
  </si>
  <si>
    <t>43.0.00.89350</t>
  </si>
  <si>
    <t xml:space="preserve">Муниципальная подпрограмма "Развитие коммунальной инфраструктуры  муниципального района "Заполярный район" на 2020-2030 годы"         </t>
  </si>
  <si>
    <t>Аналитические данные о расходах районного бюджета в разрезе муниципальных программ 
за первый квартал 2024 года в сравнении с соответствующим периодом прошлого года</t>
  </si>
  <si>
    <t>Организация и проведение официальных мероприятий муниципального района "Заполярный район"</t>
  </si>
  <si>
    <t>31.0.00.81060</t>
  </si>
  <si>
    <t>Мероприятия в рамках муниципальной программы "Безопасность на территории муниципального района "Заполярный район" на 2019-2030 годы"</t>
  </si>
  <si>
    <t>33.0.00.82010</t>
  </si>
  <si>
    <t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</si>
  <si>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35.0.00.00000</t>
  </si>
  <si>
    <t>Иные межбюджетные трансферты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</si>
  <si>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35.0.00.89250</t>
  </si>
  <si>
    <t>Подпрограмма 5 "Организация и проведение официальных мероприятий муниципального района "Заполярный район"</t>
  </si>
  <si>
    <t>31.5.00.00000</t>
  </si>
  <si>
    <t>31.5.00.81060</t>
  </si>
  <si>
    <t>Мероприятия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</si>
  <si>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35.0.00.86030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</si>
  <si>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</si>
  <si>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42.0.00.81100</t>
  </si>
  <si>
    <t>Расходы по приобретению, содержанию, прочим мероприятиям, связанным с муниципальным имуществом</t>
  </si>
  <si>
    <t>42.0.00.81130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</si>
</sst>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\ _₽_-;\-* #,##0.0\ _₽_-;_-* &quot;-&quot;?\ _₽_-;_-@_-"/>
    <numFmt numFmtId="166" formatCode="_-* #,##0.0_р_._-;\-* #,##0.0_р_._-;_-* &quot;-&quot;??_р_._-;_-@_-"/>
    <numFmt numFmtId="167" formatCode="_-* #,##0.0_р_._-;\-* #,##0.0_р_._-;_-* &quot;-&quot;?_р_.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6" fillId="0" borderId="0"/>
  </cellStyleXfs>
  <cellXfs count="42">
    <xf numFmtId="0" fontId="0" fillId="0" borderId="0" xfId="0"/>
    <xf numFmtId="0" fontId="3" fillId="0" borderId="0" xfId="0" applyFont="1"/>
    <xf numFmtId="0" fontId="1" fillId="0" borderId="0" xfId="0" applyFont="1"/>
    <xf numFmtId="166" fontId="4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165" fontId="4" fillId="0" borderId="1" xfId="0" applyNumberFormat="1" applyFont="1" applyFill="1" applyBorder="1" applyAlignment="1" applyProtection="1">
      <alignment horizontal="right"/>
      <protection locked="0"/>
    </xf>
    <xf numFmtId="165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165" fontId="5" fillId="0" borderId="1" xfId="0" applyNumberFormat="1" applyFont="1" applyFill="1" applyBorder="1" applyAlignment="1" applyProtection="1">
      <alignment horizontal="right"/>
      <protection locked="0"/>
    </xf>
    <xf numFmtId="165" fontId="5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14" fontId="4" fillId="0" borderId="1" xfId="0" quotePrefix="1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quotePrefix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 applyProtection="1">
      <alignment horizontal="left" wrapText="1"/>
      <protection locked="0"/>
    </xf>
    <xf numFmtId="49" fontId="4" fillId="0" borderId="1" xfId="0" applyNumberFormat="1" applyFont="1" applyFill="1" applyBorder="1" applyAlignment="1" applyProtection="1">
      <alignment horizontal="center" wrapText="1"/>
      <protection locked="0"/>
    </xf>
    <xf numFmtId="0" fontId="4" fillId="0" borderId="1" xfId="2" applyNumberFormat="1" applyFont="1" applyFill="1" applyBorder="1" applyAlignment="1" applyProtection="1">
      <alignment horizontal="left" wrapText="1"/>
    </xf>
    <xf numFmtId="0" fontId="1" fillId="0" borderId="0" xfId="0" applyFont="1" applyFill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right"/>
    </xf>
    <xf numFmtId="0" fontId="5" fillId="0" borderId="1" xfId="0" applyNumberFormat="1" applyFont="1" applyFill="1" applyBorder="1" applyAlignment="1" applyProtection="1">
      <alignment horizontal="left" wrapText="1"/>
      <protection locked="0"/>
    </xf>
    <xf numFmtId="0" fontId="5" fillId="2" borderId="1" xfId="0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 applyProtection="1">
      <alignment horizontal="center"/>
      <protection locked="0"/>
    </xf>
    <xf numFmtId="0" fontId="3" fillId="0" borderId="1" xfId="0" applyFont="1" applyBorder="1" applyAlignment="1">
      <alignment horizontal="center"/>
    </xf>
    <xf numFmtId="49" fontId="5" fillId="0" borderId="1" xfId="0" applyNumberFormat="1" applyFont="1" applyFill="1" applyBorder="1" applyAlignment="1" applyProtection="1">
      <alignment horizontal="left" wrapText="1"/>
      <protection locked="0"/>
    </xf>
    <xf numFmtId="49" fontId="5" fillId="0" borderId="1" xfId="0" applyNumberFormat="1" applyFont="1" applyFill="1" applyBorder="1" applyAlignment="1" applyProtection="1">
      <alignment horizontal="center" wrapText="1"/>
      <protection locked="0"/>
    </xf>
    <xf numFmtId="49" fontId="4" fillId="0" borderId="1" xfId="2" applyNumberFormat="1" applyFont="1" applyFill="1" applyBorder="1" applyAlignment="1" applyProtection="1">
      <alignment horizontal="left" wrapText="1"/>
      <protection locked="0"/>
    </xf>
    <xf numFmtId="167" fontId="4" fillId="0" borderId="1" xfId="0" applyNumberFormat="1" applyFont="1" applyFill="1" applyBorder="1"/>
    <xf numFmtId="0" fontId="1" fillId="0" borderId="0" xfId="0" applyFont="1" applyAlignment="1">
      <alignment horizontal="center" wrapText="1"/>
    </xf>
  </cellXfs>
  <cellStyles count="3">
    <cellStyle name="Обычный" xfId="0" builtinId="0"/>
    <cellStyle name="Обычный_Приложение № 3- расходы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5"/>
  <sheetViews>
    <sheetView tabSelected="1" topLeftCell="B57" zoomScaleNormal="100" workbookViewId="0">
      <selection activeCell="B66" sqref="B66"/>
    </sheetView>
  </sheetViews>
  <sheetFormatPr defaultColWidth="8.85546875" defaultRowHeight="15" x14ac:dyDescent="0.25"/>
  <cols>
    <col min="1" max="1" width="9.140625" style="1" hidden="1" customWidth="1"/>
    <col min="2" max="2" width="43.42578125" style="1" customWidth="1"/>
    <col min="3" max="3" width="15.140625" style="1" customWidth="1"/>
    <col min="4" max="6" width="15.85546875" style="1" customWidth="1"/>
    <col min="7" max="16384" width="8.85546875" style="1"/>
  </cols>
  <sheetData>
    <row r="2" spans="2:6" ht="30" customHeight="1" x14ac:dyDescent="0.25">
      <c r="B2" s="41" t="s">
        <v>100</v>
      </c>
      <c r="C2" s="41"/>
      <c r="D2" s="41"/>
      <c r="E2" s="41"/>
      <c r="F2" s="41"/>
    </row>
    <row r="3" spans="2:6" ht="15.75" customHeight="1" x14ac:dyDescent="0.25">
      <c r="F3" s="4" t="s">
        <v>59</v>
      </c>
    </row>
    <row r="4" spans="2:6" ht="91.9" customHeight="1" x14ac:dyDescent="0.25">
      <c r="B4" s="10" t="s">
        <v>0</v>
      </c>
      <c r="C4" s="10" t="s">
        <v>1</v>
      </c>
      <c r="D4" s="10" t="s">
        <v>77</v>
      </c>
      <c r="E4" s="10" t="s">
        <v>80</v>
      </c>
      <c r="F4" s="3" t="s">
        <v>58</v>
      </c>
    </row>
    <row r="5" spans="2:6" s="26" customFormat="1" ht="14.25" x14ac:dyDescent="0.2">
      <c r="B5" s="11" t="s">
        <v>2</v>
      </c>
      <c r="C5" s="29"/>
      <c r="D5" s="9">
        <f>D6+D10+D32+D35+D41+D44+D47+D50+D52+D55+D24+D62+D38</f>
        <v>562917.40000000014</v>
      </c>
      <c r="E5" s="9">
        <f>E6+E10+E32+E35+E41+E44+E47+E50+E52+E55+E24+E62+E38</f>
        <v>592024.39999999991</v>
      </c>
      <c r="F5" s="13">
        <f t="shared" ref="F5:F60" si="0">E5-D5</f>
        <v>29106.999999999767</v>
      </c>
    </row>
    <row r="6" spans="2:6" s="2" customFormat="1" ht="42.75" x14ac:dyDescent="0.2">
      <c r="B6" s="11" t="s">
        <v>61</v>
      </c>
      <c r="C6" s="12" t="s">
        <v>3</v>
      </c>
      <c r="D6" s="8">
        <f>SUM(D7:D9)</f>
        <v>130294.5</v>
      </c>
      <c r="E6" s="8">
        <f>SUM(E7:E9)</f>
        <v>140395.6</v>
      </c>
      <c r="F6" s="13">
        <f t="shared" si="0"/>
        <v>10101.100000000006</v>
      </c>
    </row>
    <row r="7" spans="2:6" ht="30" x14ac:dyDescent="0.25">
      <c r="B7" s="14" t="s">
        <v>4</v>
      </c>
      <c r="C7" s="15" t="s">
        <v>5</v>
      </c>
      <c r="D7" s="6">
        <v>18449.099999999999</v>
      </c>
      <c r="E7" s="6">
        <v>19880.400000000001</v>
      </c>
      <c r="F7" s="16">
        <f t="shared" si="0"/>
        <v>1431.3000000000029</v>
      </c>
    </row>
    <row r="8" spans="2:6" ht="30" x14ac:dyDescent="0.25">
      <c r="B8" s="14" t="s">
        <v>6</v>
      </c>
      <c r="C8" s="15" t="s">
        <v>7</v>
      </c>
      <c r="D8" s="6">
        <v>29725.5</v>
      </c>
      <c r="E8" s="6">
        <v>64848.3</v>
      </c>
      <c r="F8" s="16">
        <f t="shared" si="0"/>
        <v>35122.800000000003</v>
      </c>
    </row>
    <row r="9" spans="2:6" ht="45" x14ac:dyDescent="0.25">
      <c r="B9" s="14" t="s">
        <v>8</v>
      </c>
      <c r="C9" s="15" t="s">
        <v>9</v>
      </c>
      <c r="D9" s="6">
        <v>82119.899999999994</v>
      </c>
      <c r="E9" s="6">
        <v>55666.9</v>
      </c>
      <c r="F9" s="16">
        <f t="shared" si="0"/>
        <v>-26452.999999999993</v>
      </c>
    </row>
    <row r="10" spans="2:6" s="2" customFormat="1" ht="57" x14ac:dyDescent="0.2">
      <c r="B10" s="11" t="s">
        <v>62</v>
      </c>
      <c r="C10" s="12" t="s">
        <v>10</v>
      </c>
      <c r="D10" s="9">
        <f>D11+D16+D18+D22+D20</f>
        <v>143143.70000000001</v>
      </c>
      <c r="E10" s="9">
        <f>E11+E16+E18+E22+E20</f>
        <v>0</v>
      </c>
      <c r="F10" s="13">
        <f t="shared" si="0"/>
        <v>-143143.70000000001</v>
      </c>
    </row>
    <row r="11" spans="2:6" ht="30" x14ac:dyDescent="0.25">
      <c r="B11" s="14" t="s">
        <v>11</v>
      </c>
      <c r="C11" s="7" t="s">
        <v>12</v>
      </c>
      <c r="D11" s="5">
        <f>SUM(D12:D15)</f>
        <v>50758.400000000009</v>
      </c>
      <c r="E11" s="5">
        <f>SUM(E12:E15)</f>
        <v>0</v>
      </c>
      <c r="F11" s="16">
        <f t="shared" si="0"/>
        <v>-50758.400000000009</v>
      </c>
    </row>
    <row r="12" spans="2:6" ht="30" x14ac:dyDescent="0.25">
      <c r="B12" s="14" t="s">
        <v>4</v>
      </c>
      <c r="C12" s="7" t="s">
        <v>13</v>
      </c>
      <c r="D12" s="6">
        <v>44207.8</v>
      </c>
      <c r="E12" s="6">
        <v>0</v>
      </c>
      <c r="F12" s="16">
        <f t="shared" si="0"/>
        <v>-44207.8</v>
      </c>
    </row>
    <row r="13" spans="2:6" ht="75" x14ac:dyDescent="0.25">
      <c r="B13" s="14" t="s">
        <v>14</v>
      </c>
      <c r="C13" s="7" t="s">
        <v>15</v>
      </c>
      <c r="D13" s="6">
        <v>4782.3</v>
      </c>
      <c r="E13" s="6">
        <v>0</v>
      </c>
      <c r="F13" s="16">
        <f t="shared" si="0"/>
        <v>-4782.3</v>
      </c>
    </row>
    <row r="14" spans="2:6" ht="120" x14ac:dyDescent="0.25">
      <c r="B14" s="14" t="s">
        <v>16</v>
      </c>
      <c r="C14" s="7" t="s">
        <v>17</v>
      </c>
      <c r="D14" s="6">
        <v>1285.5</v>
      </c>
      <c r="E14" s="6">
        <v>0</v>
      </c>
      <c r="F14" s="16">
        <f t="shared" si="0"/>
        <v>-1285.5</v>
      </c>
    </row>
    <row r="15" spans="2:6" ht="60" x14ac:dyDescent="0.25">
      <c r="B15" s="14" t="s">
        <v>18</v>
      </c>
      <c r="C15" s="7" t="s">
        <v>36</v>
      </c>
      <c r="D15" s="6">
        <v>482.8</v>
      </c>
      <c r="E15" s="6">
        <v>0</v>
      </c>
      <c r="F15" s="16">
        <f t="shared" si="0"/>
        <v>-482.8</v>
      </c>
    </row>
    <row r="16" spans="2:6" ht="60" x14ac:dyDescent="0.25">
      <c r="B16" s="14" t="s">
        <v>20</v>
      </c>
      <c r="C16" s="7" t="s">
        <v>21</v>
      </c>
      <c r="D16" s="5">
        <f>SUM(D17)</f>
        <v>43883.199999999997</v>
      </c>
      <c r="E16" s="5">
        <f>SUM(E17)</f>
        <v>0</v>
      </c>
      <c r="F16" s="16">
        <f t="shared" si="0"/>
        <v>-43883.199999999997</v>
      </c>
    </row>
    <row r="17" spans="2:6" ht="30" x14ac:dyDescent="0.25">
      <c r="B17" s="14" t="s">
        <v>22</v>
      </c>
      <c r="C17" s="7" t="s">
        <v>23</v>
      </c>
      <c r="D17" s="6">
        <v>43883.199999999997</v>
      </c>
      <c r="E17" s="6">
        <v>0</v>
      </c>
      <c r="F17" s="16">
        <f t="shared" si="0"/>
        <v>-43883.199999999997</v>
      </c>
    </row>
    <row r="18" spans="2:6" ht="47.25" customHeight="1" x14ac:dyDescent="0.25">
      <c r="B18" s="14" t="s">
        <v>24</v>
      </c>
      <c r="C18" s="7" t="s">
        <v>25</v>
      </c>
      <c r="D18" s="5">
        <f>SUM(D19)</f>
        <v>1371</v>
      </c>
      <c r="E18" s="5">
        <f>SUM(E19)</f>
        <v>0</v>
      </c>
      <c r="F18" s="16">
        <f>E18-D18</f>
        <v>-1371</v>
      </c>
    </row>
    <row r="19" spans="2:6" ht="30" x14ac:dyDescent="0.25">
      <c r="B19" s="14" t="s">
        <v>26</v>
      </c>
      <c r="C19" s="15" t="s">
        <v>27</v>
      </c>
      <c r="D19" s="6">
        <v>1371</v>
      </c>
      <c r="E19" s="6">
        <v>0</v>
      </c>
      <c r="F19" s="16">
        <f>E19-D19</f>
        <v>-1371</v>
      </c>
    </row>
    <row r="20" spans="2:6" ht="45" x14ac:dyDescent="0.25">
      <c r="B20" s="14" t="s">
        <v>109</v>
      </c>
      <c r="C20" s="15" t="s">
        <v>110</v>
      </c>
      <c r="D20" s="6">
        <f>D21</f>
        <v>535.5</v>
      </c>
      <c r="E20" s="6">
        <f>E21</f>
        <v>0</v>
      </c>
      <c r="F20" s="16">
        <f t="shared" ref="F20:F21" si="1">E20-D20</f>
        <v>-535.5</v>
      </c>
    </row>
    <row r="21" spans="2:6" ht="45" x14ac:dyDescent="0.25">
      <c r="B21" s="14" t="s">
        <v>101</v>
      </c>
      <c r="C21" s="15" t="s">
        <v>111</v>
      </c>
      <c r="D21" s="6">
        <v>535.5</v>
      </c>
      <c r="E21" s="6">
        <v>0</v>
      </c>
      <c r="F21" s="16">
        <f t="shared" si="1"/>
        <v>-535.5</v>
      </c>
    </row>
    <row r="22" spans="2:6" ht="45" x14ac:dyDescent="0.25">
      <c r="B22" s="14" t="s">
        <v>28</v>
      </c>
      <c r="C22" s="7" t="s">
        <v>29</v>
      </c>
      <c r="D22" s="5">
        <f>SUM(D23:D23)</f>
        <v>46595.6</v>
      </c>
      <c r="E22" s="5">
        <f>SUM(E23:E23)</f>
        <v>0</v>
      </c>
      <c r="F22" s="16">
        <f t="shared" si="0"/>
        <v>-46595.6</v>
      </c>
    </row>
    <row r="23" spans="2:6" ht="60" x14ac:dyDescent="0.25">
      <c r="B23" s="14" t="s">
        <v>30</v>
      </c>
      <c r="C23" s="7" t="s">
        <v>38</v>
      </c>
      <c r="D23" s="6">
        <v>46595.6</v>
      </c>
      <c r="E23" s="6">
        <v>0</v>
      </c>
      <c r="F23" s="16">
        <f t="shared" si="0"/>
        <v>-46595.6</v>
      </c>
    </row>
    <row r="24" spans="2:6" ht="72" x14ac:dyDescent="0.25">
      <c r="B24" s="30" t="s">
        <v>81</v>
      </c>
      <c r="C24" s="31" t="s">
        <v>10</v>
      </c>
      <c r="D24" s="32">
        <f>D25+D26+D27+D29+D30+D31+D28</f>
        <v>0</v>
      </c>
      <c r="E24" s="32">
        <f>E25+E26+E27+E29+E30+E31+E28</f>
        <v>111982.6</v>
      </c>
      <c r="F24" s="13">
        <f>E24-D24</f>
        <v>111982.6</v>
      </c>
    </row>
    <row r="25" spans="2:6" ht="30" x14ac:dyDescent="0.25">
      <c r="B25" s="14" t="s">
        <v>22</v>
      </c>
      <c r="C25" s="33" t="s">
        <v>82</v>
      </c>
      <c r="D25" s="34">
        <v>0</v>
      </c>
      <c r="E25" s="34">
        <v>52401.200000000012</v>
      </c>
      <c r="F25" s="16">
        <f t="shared" si="0"/>
        <v>52401.200000000012</v>
      </c>
    </row>
    <row r="26" spans="2:6" ht="30" x14ac:dyDescent="0.25">
      <c r="B26" s="25" t="s">
        <v>4</v>
      </c>
      <c r="C26" s="33" t="s">
        <v>83</v>
      </c>
      <c r="D26" s="34">
        <v>0</v>
      </c>
      <c r="E26" s="34">
        <v>51543.7</v>
      </c>
      <c r="F26" s="16">
        <f t="shared" si="0"/>
        <v>51543.7</v>
      </c>
    </row>
    <row r="27" spans="2:6" ht="30" x14ac:dyDescent="0.25">
      <c r="B27" s="23" t="s">
        <v>26</v>
      </c>
      <c r="C27" s="33" t="s">
        <v>84</v>
      </c>
      <c r="D27" s="34">
        <v>0</v>
      </c>
      <c r="E27" s="34">
        <v>1535.3</v>
      </c>
      <c r="F27" s="16">
        <f t="shared" si="0"/>
        <v>1535.3</v>
      </c>
    </row>
    <row r="28" spans="2:6" ht="45" x14ac:dyDescent="0.25">
      <c r="B28" s="23" t="s">
        <v>101</v>
      </c>
      <c r="C28" s="33" t="s">
        <v>102</v>
      </c>
      <c r="D28" s="34">
        <v>0</v>
      </c>
      <c r="E28" s="34">
        <v>164.2</v>
      </c>
      <c r="F28" s="16">
        <f t="shared" si="0"/>
        <v>164.2</v>
      </c>
    </row>
    <row r="29" spans="2:6" ht="75" x14ac:dyDescent="0.25">
      <c r="B29" s="23" t="s">
        <v>14</v>
      </c>
      <c r="C29" s="33" t="s">
        <v>85</v>
      </c>
      <c r="D29" s="34">
        <v>0</v>
      </c>
      <c r="E29" s="34">
        <v>5045.3</v>
      </c>
      <c r="F29" s="16">
        <f t="shared" si="0"/>
        <v>5045.3</v>
      </c>
    </row>
    <row r="30" spans="2:6" ht="120" x14ac:dyDescent="0.25">
      <c r="B30" s="14" t="s">
        <v>16</v>
      </c>
      <c r="C30" s="33" t="s">
        <v>86</v>
      </c>
      <c r="D30" s="35">
        <v>0</v>
      </c>
      <c r="E30" s="35">
        <v>948</v>
      </c>
      <c r="F30" s="16">
        <f t="shared" si="0"/>
        <v>948</v>
      </c>
    </row>
    <row r="31" spans="2:6" ht="60" x14ac:dyDescent="0.25">
      <c r="B31" s="23" t="s">
        <v>18</v>
      </c>
      <c r="C31" s="33" t="s">
        <v>87</v>
      </c>
      <c r="D31" s="34">
        <v>0</v>
      </c>
      <c r="E31" s="34">
        <v>344.9</v>
      </c>
      <c r="F31" s="16">
        <f t="shared" si="0"/>
        <v>344.9</v>
      </c>
    </row>
    <row r="32" spans="2:6" s="2" customFormat="1" ht="71.25" x14ac:dyDescent="0.2">
      <c r="B32" s="11" t="s">
        <v>39</v>
      </c>
      <c r="C32" s="17" t="s">
        <v>57</v>
      </c>
      <c r="D32" s="8">
        <f>SUM(D33:D34)</f>
        <v>132873.1</v>
      </c>
      <c r="E32" s="8">
        <f>SUM(E33:E34)</f>
        <v>139201.5</v>
      </c>
      <c r="F32" s="13">
        <f>E32-D32</f>
        <v>6328.3999999999942</v>
      </c>
    </row>
    <row r="33" spans="2:6" ht="90" x14ac:dyDescent="0.25">
      <c r="B33" s="14" t="s">
        <v>42</v>
      </c>
      <c r="C33" s="7" t="s">
        <v>40</v>
      </c>
      <c r="D33" s="6">
        <v>44139.9</v>
      </c>
      <c r="E33" s="6">
        <v>52739.199999999997</v>
      </c>
      <c r="F33" s="16">
        <f t="shared" si="0"/>
        <v>8599.2999999999956</v>
      </c>
    </row>
    <row r="34" spans="2:6" ht="90" x14ac:dyDescent="0.25">
      <c r="B34" s="14" t="s">
        <v>43</v>
      </c>
      <c r="C34" s="7" t="s">
        <v>41</v>
      </c>
      <c r="D34" s="6">
        <v>88733.2</v>
      </c>
      <c r="E34" s="6">
        <v>86462.3</v>
      </c>
      <c r="F34" s="16">
        <f t="shared" si="0"/>
        <v>-2270.8999999999942</v>
      </c>
    </row>
    <row r="35" spans="2:6" s="2" customFormat="1" ht="42" customHeight="1" x14ac:dyDescent="0.2">
      <c r="B35" s="11" t="s">
        <v>31</v>
      </c>
      <c r="C35" s="12" t="s">
        <v>32</v>
      </c>
      <c r="D35" s="8">
        <f>SUM(D36:D37)</f>
        <v>6031</v>
      </c>
      <c r="E35" s="8">
        <f>SUM(E36:E37)</f>
        <v>18660</v>
      </c>
      <c r="F35" s="13">
        <f t="shared" si="0"/>
        <v>12629</v>
      </c>
    </row>
    <row r="36" spans="2:6" s="2" customFormat="1" ht="63.75" customHeight="1" x14ac:dyDescent="0.25">
      <c r="B36" s="14" t="s">
        <v>103</v>
      </c>
      <c r="C36" s="15" t="s">
        <v>104</v>
      </c>
      <c r="D36" s="5">
        <v>166.7</v>
      </c>
      <c r="E36" s="5">
        <v>11613.4</v>
      </c>
      <c r="F36" s="16">
        <f t="shared" si="0"/>
        <v>11446.699999999999</v>
      </c>
    </row>
    <row r="37" spans="2:6" ht="60" x14ac:dyDescent="0.25">
      <c r="B37" s="14" t="s">
        <v>33</v>
      </c>
      <c r="C37" s="7" t="s">
        <v>44</v>
      </c>
      <c r="D37" s="6">
        <v>5864.3</v>
      </c>
      <c r="E37" s="6">
        <v>7046.6</v>
      </c>
      <c r="F37" s="16">
        <f t="shared" si="0"/>
        <v>1182.3000000000002</v>
      </c>
    </row>
    <row r="38" spans="2:6" ht="91.5" customHeight="1" x14ac:dyDescent="0.25">
      <c r="B38" s="11" t="s">
        <v>105</v>
      </c>
      <c r="C38" s="17" t="s">
        <v>106</v>
      </c>
      <c r="D38" s="9">
        <f>D40+D39</f>
        <v>4022.3999999999996</v>
      </c>
      <c r="E38" s="9">
        <f>E40+E39</f>
        <v>147.19999999999999</v>
      </c>
      <c r="F38" s="13">
        <f t="shared" si="0"/>
        <v>-3875.2</v>
      </c>
    </row>
    <row r="39" spans="2:6" ht="90" x14ac:dyDescent="0.25">
      <c r="B39" s="21" t="s">
        <v>112</v>
      </c>
      <c r="C39" s="24" t="s">
        <v>113</v>
      </c>
      <c r="D39" s="6">
        <v>2198.1</v>
      </c>
      <c r="E39" s="6">
        <v>0</v>
      </c>
      <c r="F39" s="16">
        <f t="shared" si="0"/>
        <v>-2198.1</v>
      </c>
    </row>
    <row r="40" spans="2:6" ht="90" x14ac:dyDescent="0.25">
      <c r="B40" s="14" t="s">
        <v>107</v>
      </c>
      <c r="C40" s="7" t="s">
        <v>108</v>
      </c>
      <c r="D40" s="6">
        <v>1824.3</v>
      </c>
      <c r="E40" s="6">
        <v>147.19999999999999</v>
      </c>
      <c r="F40" s="16">
        <f t="shared" si="0"/>
        <v>-1677.1</v>
      </c>
    </row>
    <row r="41" spans="2:6" s="2" customFormat="1" ht="57" customHeight="1" x14ac:dyDescent="0.2">
      <c r="B41" s="18" t="s">
        <v>99</v>
      </c>
      <c r="C41" s="17" t="s">
        <v>34</v>
      </c>
      <c r="D41" s="8">
        <f>SUM(D42:D43)</f>
        <v>47721.200000000004</v>
      </c>
      <c r="E41" s="8">
        <f>SUM(E42:E43)</f>
        <v>87524.6</v>
      </c>
      <c r="F41" s="13">
        <f t="shared" si="0"/>
        <v>39803.4</v>
      </c>
    </row>
    <row r="42" spans="2:6" ht="60" x14ac:dyDescent="0.25">
      <c r="B42" s="14" t="s">
        <v>45</v>
      </c>
      <c r="C42" s="7" t="s">
        <v>46</v>
      </c>
      <c r="D42" s="6">
        <v>40623.4</v>
      </c>
      <c r="E42" s="6">
        <v>81889.8</v>
      </c>
      <c r="F42" s="16">
        <f t="shared" si="0"/>
        <v>41266.400000000001</v>
      </c>
    </row>
    <row r="43" spans="2:6" ht="75" x14ac:dyDescent="0.25">
      <c r="B43" s="14" t="s">
        <v>60</v>
      </c>
      <c r="C43" s="7" t="s">
        <v>35</v>
      </c>
      <c r="D43" s="6">
        <v>7097.8</v>
      </c>
      <c r="E43" s="6">
        <v>5634.8</v>
      </c>
      <c r="F43" s="16">
        <f t="shared" si="0"/>
        <v>-1463</v>
      </c>
    </row>
    <row r="44" spans="2:6" s="2" customFormat="1" ht="57" x14ac:dyDescent="0.2">
      <c r="B44" s="11" t="s">
        <v>63</v>
      </c>
      <c r="C44" s="17" t="s">
        <v>64</v>
      </c>
      <c r="D44" s="9">
        <f>SUM(D45:D46)</f>
        <v>8277.7999999999993</v>
      </c>
      <c r="E44" s="9">
        <f>SUM(E45:E46)</f>
        <v>3953.1</v>
      </c>
      <c r="F44" s="13">
        <f t="shared" si="0"/>
        <v>-4324.6999999999989</v>
      </c>
    </row>
    <row r="45" spans="2:6" ht="60" x14ac:dyDescent="0.25">
      <c r="B45" s="19" t="s">
        <v>65</v>
      </c>
      <c r="C45" s="20" t="s">
        <v>66</v>
      </c>
      <c r="D45" s="6">
        <v>7243.9</v>
      </c>
      <c r="E45" s="6">
        <v>3953.1</v>
      </c>
      <c r="F45" s="16">
        <f t="shared" si="0"/>
        <v>-3290.7999999999997</v>
      </c>
    </row>
    <row r="46" spans="2:6" ht="65.25" customHeight="1" x14ac:dyDescent="0.25">
      <c r="B46" s="21" t="s">
        <v>67</v>
      </c>
      <c r="C46" s="20" t="s">
        <v>68</v>
      </c>
      <c r="D46" s="6">
        <v>1033.9000000000001</v>
      </c>
      <c r="E46" s="6">
        <v>0</v>
      </c>
      <c r="F46" s="16">
        <f t="shared" si="0"/>
        <v>-1033.9000000000001</v>
      </c>
    </row>
    <row r="47" spans="2:6" s="2" customFormat="1" ht="57" x14ac:dyDescent="0.2">
      <c r="B47" s="11" t="s">
        <v>47</v>
      </c>
      <c r="C47" s="17" t="s">
        <v>48</v>
      </c>
      <c r="D47" s="8">
        <f>SUM(D48:D49)</f>
        <v>15483.800000000001</v>
      </c>
      <c r="E47" s="8">
        <f>SUM(E48:E49)</f>
        <v>8745.2000000000007</v>
      </c>
      <c r="F47" s="13">
        <f t="shared" si="0"/>
        <v>-6738.6</v>
      </c>
    </row>
    <row r="48" spans="2:6" ht="60" x14ac:dyDescent="0.25">
      <c r="B48" s="14" t="s">
        <v>49</v>
      </c>
      <c r="C48" s="7" t="s">
        <v>52</v>
      </c>
      <c r="D48" s="6">
        <v>5665.6</v>
      </c>
      <c r="E48" s="6">
        <v>3012.1</v>
      </c>
      <c r="F48" s="16">
        <f t="shared" si="0"/>
        <v>-2653.5000000000005</v>
      </c>
    </row>
    <row r="49" spans="2:6" ht="60.75" customHeight="1" x14ac:dyDescent="0.25">
      <c r="B49" s="14" t="s">
        <v>50</v>
      </c>
      <c r="C49" s="7" t="s">
        <v>51</v>
      </c>
      <c r="D49" s="6">
        <v>9818.2000000000007</v>
      </c>
      <c r="E49" s="6">
        <v>5733.1</v>
      </c>
      <c r="F49" s="16">
        <f t="shared" si="0"/>
        <v>-4085.1000000000004</v>
      </c>
    </row>
    <row r="50" spans="2:6" s="2" customFormat="1" ht="42.75" x14ac:dyDescent="0.2">
      <c r="B50" s="11" t="s">
        <v>69</v>
      </c>
      <c r="C50" s="17" t="s">
        <v>70</v>
      </c>
      <c r="D50" s="9">
        <f>SUM(D51)</f>
        <v>1650.9</v>
      </c>
      <c r="E50" s="9">
        <f>SUM(E51)</f>
        <v>3521</v>
      </c>
      <c r="F50" s="13">
        <f t="shared" si="0"/>
        <v>1870.1</v>
      </c>
    </row>
    <row r="51" spans="2:6" ht="60" x14ac:dyDescent="0.25">
      <c r="B51" s="14" t="s">
        <v>71</v>
      </c>
      <c r="C51" s="22" t="s">
        <v>72</v>
      </c>
      <c r="D51" s="6">
        <v>1650.9</v>
      </c>
      <c r="E51" s="6">
        <v>3521</v>
      </c>
      <c r="F51" s="16">
        <f t="shared" si="0"/>
        <v>1870.1</v>
      </c>
    </row>
    <row r="52" spans="2:6" s="2" customFormat="1" ht="57" x14ac:dyDescent="0.2">
      <c r="B52" s="11" t="s">
        <v>55</v>
      </c>
      <c r="C52" s="17" t="s">
        <v>53</v>
      </c>
      <c r="D52" s="8">
        <f t="shared" ref="D52:E52" si="2">SUM(D53:D54)</f>
        <v>67293.7</v>
      </c>
      <c r="E52" s="8">
        <f t="shared" si="2"/>
        <v>32128.899999999998</v>
      </c>
      <c r="F52" s="13">
        <f t="shared" si="0"/>
        <v>-35164.800000000003</v>
      </c>
    </row>
    <row r="53" spans="2:6" s="2" customFormat="1" ht="60" x14ac:dyDescent="0.25">
      <c r="B53" s="21" t="s">
        <v>78</v>
      </c>
      <c r="C53" s="20" t="s">
        <v>79</v>
      </c>
      <c r="D53" s="5">
        <v>5242.7</v>
      </c>
      <c r="E53" s="5">
        <v>517.1</v>
      </c>
      <c r="F53" s="16">
        <f t="shared" si="0"/>
        <v>-4725.5999999999995</v>
      </c>
    </row>
    <row r="54" spans="2:6" ht="75" x14ac:dyDescent="0.25">
      <c r="B54" s="14" t="s">
        <v>56</v>
      </c>
      <c r="C54" s="7" t="s">
        <v>54</v>
      </c>
      <c r="D54" s="6">
        <v>62051</v>
      </c>
      <c r="E54" s="6">
        <v>31611.8</v>
      </c>
      <c r="F54" s="16">
        <f t="shared" si="0"/>
        <v>-30439.200000000001</v>
      </c>
    </row>
    <row r="55" spans="2:6" s="26" customFormat="1" ht="57" x14ac:dyDescent="0.2">
      <c r="B55" s="27" t="s">
        <v>73</v>
      </c>
      <c r="C55" s="28" t="s">
        <v>74</v>
      </c>
      <c r="D55" s="9">
        <f>SUM(D56:D61)</f>
        <v>6125.2999999999993</v>
      </c>
      <c r="E55" s="9">
        <f>SUM(E56:E61)</f>
        <v>446.7</v>
      </c>
      <c r="F55" s="13">
        <f t="shared" si="0"/>
        <v>-5678.5999999999995</v>
      </c>
    </row>
    <row r="56" spans="2:6" s="26" customFormat="1" ht="120" x14ac:dyDescent="0.25">
      <c r="B56" s="23" t="s">
        <v>114</v>
      </c>
      <c r="C56" s="24" t="s">
        <v>115</v>
      </c>
      <c r="D56" s="6">
        <v>2645.1</v>
      </c>
      <c r="E56" s="6">
        <v>0</v>
      </c>
      <c r="F56" s="16">
        <f t="shared" si="0"/>
        <v>-2645.1</v>
      </c>
    </row>
    <row r="57" spans="2:6" ht="45" x14ac:dyDescent="0.25">
      <c r="B57" s="23" t="s">
        <v>37</v>
      </c>
      <c r="C57" s="24" t="s">
        <v>75</v>
      </c>
      <c r="D57" s="6">
        <v>10</v>
      </c>
      <c r="E57" s="6">
        <v>9</v>
      </c>
      <c r="F57" s="16">
        <f t="shared" si="0"/>
        <v>-1</v>
      </c>
    </row>
    <row r="58" spans="2:6" ht="60" x14ac:dyDescent="0.25">
      <c r="B58" s="23" t="s">
        <v>19</v>
      </c>
      <c r="C58" s="24" t="s">
        <v>76</v>
      </c>
      <c r="D58" s="6">
        <v>24.5</v>
      </c>
      <c r="E58" s="6">
        <v>25.7</v>
      </c>
      <c r="F58" s="16">
        <f t="shared" si="0"/>
        <v>1.1999999999999993</v>
      </c>
    </row>
    <row r="59" spans="2:6" ht="45" x14ac:dyDescent="0.25">
      <c r="B59" s="25" t="s">
        <v>116</v>
      </c>
      <c r="C59" s="24" t="s">
        <v>117</v>
      </c>
      <c r="D59" s="6">
        <v>683.8</v>
      </c>
      <c r="E59" s="6">
        <v>0</v>
      </c>
      <c r="F59" s="16">
        <f t="shared" si="0"/>
        <v>-683.8</v>
      </c>
    </row>
    <row r="60" spans="2:6" ht="30" x14ac:dyDescent="0.25">
      <c r="B60" s="25" t="s">
        <v>88</v>
      </c>
      <c r="C60" s="24" t="s">
        <v>89</v>
      </c>
      <c r="D60" s="6">
        <v>0</v>
      </c>
      <c r="E60" s="6">
        <v>35</v>
      </c>
      <c r="F60" s="16">
        <f t="shared" si="0"/>
        <v>35</v>
      </c>
    </row>
    <row r="61" spans="2:6" ht="30" x14ac:dyDescent="0.25">
      <c r="B61" s="25" t="s">
        <v>88</v>
      </c>
      <c r="C61" s="36" t="s">
        <v>90</v>
      </c>
      <c r="D61" s="40">
        <v>2761.9</v>
      </c>
      <c r="E61" s="6">
        <v>377</v>
      </c>
      <c r="F61" s="16">
        <f t="shared" ref="F61:F65" si="3">E61-D61</f>
        <v>-2384.9</v>
      </c>
    </row>
    <row r="62" spans="2:6" ht="72" x14ac:dyDescent="0.25">
      <c r="B62" s="37" t="s">
        <v>91</v>
      </c>
      <c r="C62" s="38" t="s">
        <v>92</v>
      </c>
      <c r="D62" s="9">
        <f>SUM(D63:D65)</f>
        <v>0</v>
      </c>
      <c r="E62" s="9">
        <f>SUM(E63:E65)</f>
        <v>45318</v>
      </c>
      <c r="F62" s="13">
        <f t="shared" si="3"/>
        <v>45318</v>
      </c>
    </row>
    <row r="63" spans="2:6" ht="45" x14ac:dyDescent="0.25">
      <c r="B63" s="39" t="s">
        <v>93</v>
      </c>
      <c r="C63" s="24" t="s">
        <v>94</v>
      </c>
      <c r="D63" s="6">
        <v>0</v>
      </c>
      <c r="E63" s="6">
        <v>10150.200000000001</v>
      </c>
      <c r="F63" s="16">
        <f t="shared" si="3"/>
        <v>10150.200000000001</v>
      </c>
    </row>
    <row r="64" spans="2:6" ht="48" customHeight="1" x14ac:dyDescent="0.25">
      <c r="B64" s="39" t="s">
        <v>95</v>
      </c>
      <c r="C64" s="24" t="s">
        <v>96</v>
      </c>
      <c r="D64" s="6">
        <v>0</v>
      </c>
      <c r="E64" s="6">
        <v>11435</v>
      </c>
      <c r="F64" s="16">
        <f t="shared" si="3"/>
        <v>11435</v>
      </c>
    </row>
    <row r="65" spans="2:6" ht="45" x14ac:dyDescent="0.25">
      <c r="B65" s="39" t="s">
        <v>97</v>
      </c>
      <c r="C65" s="24" t="s">
        <v>98</v>
      </c>
      <c r="D65" s="6">
        <v>0</v>
      </c>
      <c r="E65" s="6">
        <v>23732.799999999999</v>
      </c>
      <c r="F65" s="16">
        <f t="shared" si="3"/>
        <v>23732.799999999999</v>
      </c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8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</vt:lpstr>
      <vt:lpstr>'1 квартал'!Заголовки_для_печати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2024-07-12T06:06:16Z</dcterms:modified>
</cp:coreProperties>
</file>