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9 мес." sheetId="1" r:id="rId1"/>
  </sheets>
  <definedNames>
    <definedName name="_xlnm.Print_Titles" localSheetId="0">'9 мес.'!$4:$4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46" i="1" l="1"/>
  <c r="D46" i="1"/>
  <c r="F46" i="1"/>
  <c r="F47" i="1"/>
  <c r="D66" i="1" l="1"/>
  <c r="F70" i="1"/>
  <c r="D41" i="1"/>
  <c r="E41" i="1"/>
  <c r="F42" i="1"/>
  <c r="F43" i="1"/>
  <c r="D59" i="1" l="1"/>
  <c r="F60" i="1"/>
  <c r="F63" i="1"/>
  <c r="E59" i="1"/>
  <c r="F39" i="1"/>
  <c r="E38" i="1"/>
  <c r="D38" i="1"/>
  <c r="F21" i="1"/>
  <c r="F19" i="1"/>
  <c r="E20" i="1"/>
  <c r="E10" i="1" s="1"/>
  <c r="D20" i="1"/>
  <c r="F20" i="1" s="1"/>
  <c r="F40" i="1" l="1"/>
  <c r="F38" i="1"/>
  <c r="F36" i="1"/>
  <c r="E35" i="1"/>
  <c r="D35" i="1"/>
  <c r="F28" i="1"/>
  <c r="E24" i="1"/>
  <c r="D24" i="1"/>
  <c r="F65" i="1" l="1"/>
  <c r="F67" i="1"/>
  <c r="F68" i="1"/>
  <c r="F69" i="1"/>
  <c r="F31" i="1"/>
  <c r="F30" i="1"/>
  <c r="F29" i="1"/>
  <c r="F27" i="1"/>
  <c r="F26" i="1"/>
  <c r="F25" i="1"/>
  <c r="F24" i="1"/>
  <c r="F66" i="1" l="1"/>
  <c r="E56" i="1" l="1"/>
  <c r="F57" i="1" l="1"/>
  <c r="D56" i="1"/>
  <c r="F7" i="1"/>
  <c r="F8" i="1"/>
  <c r="F9" i="1"/>
  <c r="F12" i="1"/>
  <c r="F13" i="1"/>
  <c r="F14" i="1"/>
  <c r="F15" i="1"/>
  <c r="F17" i="1"/>
  <c r="F23" i="1"/>
  <c r="F33" i="1"/>
  <c r="F34" i="1"/>
  <c r="F37" i="1"/>
  <c r="F44" i="1"/>
  <c r="F45" i="1"/>
  <c r="F49" i="1"/>
  <c r="F50" i="1"/>
  <c r="F52" i="1"/>
  <c r="F53" i="1"/>
  <c r="F55" i="1"/>
  <c r="F58" i="1"/>
  <c r="F61" i="1"/>
  <c r="F62" i="1"/>
  <c r="F64" i="1"/>
  <c r="D54" i="1"/>
  <c r="D51" i="1"/>
  <c r="D48" i="1"/>
  <c r="D5" i="1" s="1"/>
  <c r="D32" i="1"/>
  <c r="D22" i="1"/>
  <c r="D18" i="1"/>
  <c r="F18" i="1" s="1"/>
  <c r="D16" i="1"/>
  <c r="D11" i="1"/>
  <c r="D6" i="1"/>
  <c r="D10" i="1" l="1"/>
  <c r="F56" i="1"/>
  <c r="F59" i="1"/>
  <c r="E54" i="1"/>
  <c r="F54" i="1" s="1"/>
  <c r="E48" i="1"/>
  <c r="E22" i="1"/>
  <c r="F22" i="1" s="1"/>
  <c r="F48" i="1" l="1"/>
  <c r="E5" i="1"/>
  <c r="F35" i="1"/>
  <c r="E11" i="1" l="1"/>
  <c r="F11" i="1" s="1"/>
  <c r="E51" i="1" l="1"/>
  <c r="F51" i="1" s="1"/>
  <c r="E32" i="1"/>
  <c r="F32" i="1" s="1"/>
  <c r="E18" i="1"/>
  <c r="E16" i="1"/>
  <c r="E6" i="1"/>
  <c r="F41" i="1" l="1"/>
  <c r="F6" i="1"/>
  <c r="F10" i="1"/>
  <c r="F16" i="1"/>
  <c r="F5" i="1" l="1"/>
</calcChain>
</file>

<file path=xl/sharedStrings.xml><?xml version="1.0" encoding="utf-8"?>
<sst xmlns="http://schemas.openxmlformats.org/spreadsheetml/2006/main" count="138" uniqueCount="128">
  <si>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</si>
  <si>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</si>
  <si>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</si>
  <si>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</si>
  <si>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</si>
  <si>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</si>
  <si>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</si>
  <si>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</si>
  <si>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</si>
  <si>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</si>
  <si>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</si>
  <si>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</si>
  <si>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</si>
  <si>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</si>
  <si>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</si>
  <si>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</si>
  <si>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</si>
  <si>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</si>
  <si>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</si>
  <si>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</si>
  <si>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</si>
  <si>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</si>
  <si>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</si>
  <si>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</si>
  <si>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</si>
  <si>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</si>
  <si>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</si>
  <si>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</si>
  <si>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</si>
  <si>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</si>
  <si>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</si>
  <si>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</si>
  <si>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</si>
  <si>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</si>
  <si>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</si>
  <si>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</si>
  <si>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</si>
  <si>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</si>
  <si>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</si>
  <si>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</si>
  <si>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</si>
  <si>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</si>
  <si>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</si>
  <si>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</si>
  <si>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</si>
  <si>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</si>
  <si>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</si>
  <si>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</si>
  <si>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</si>
  <si>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</si>
  <si>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</si>
  <si>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</si>
  <si>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</si>
  <si>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</si>
  <si>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</si>
  <si>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</si>
  <si>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</si>
  <si>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</si>
  <si>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</si>
  <si>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</si>
  <si>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</si>
  <si>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</si>
  <si>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</si>
  <si>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</si>
  <si>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</si>
  <si>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</si>
  <si>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</si>
  <si>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</si>
  <si>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</si>
  <si>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</si>
  <si>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</si>
  <si>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</si>
  <si>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</si>
  <si>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</si>
  <si>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</si>
  <si>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</si>
  <si>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</si>
  <si>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</si>
  <si>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</si>
  <si>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31.0.00.80020</t>
  </si>
  <si>
    <t>31.0.00.81010</t>
  </si>
  <si>
    <t>31.0.00.81050</t>
  </si>
  <si>
    <t>31.0.00.84010</t>
  </si>
  <si>
    <t>31.0.00.84020</t>
  </si>
  <si>
    <t>31.0.00.84050</t>
  </si>
  <si>
    <t>Проведение кадастровых работ по формированию земельных участков</t>
  </si>
  <si>
    <t>42.0.00.83020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</si>
  <si>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</si>
  <si>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</si>
  <si>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</si>
  <si>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</si>
  <si>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</si>
  <si>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</si>
  <si>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</si>
  <si>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</si>
  <si>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</si>
  <si>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</si>
  <si>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Организация и проведение официальных мероприятий муниципального района "Заполярный район"</t>
  </si>
  <si>
    <t>31.0.00.81060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</si>
  <si>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</si>
  <si>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</si>
  <si>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</si>
  <si>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</si>
  <si>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</si>
  <si>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</si>
  <si>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</si>
  <si>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</si>
  <si>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31.5.00.81060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</si>
  <si>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</si>
  <si>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</si>
  <si>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</si>
  <si>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</si>
  <si>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Расходы по приобретению, содержанию, прочим мероприятиям, связанным с муниципальным имуществом</t>
  </si>
  <si>
    <t>42.0.00.81130</t>
  </si>
  <si>
    <t>Аналитические данные о расходах районного бюджета в разрезе муниципальных программ 
за девять месяцев 2024 года в сравнении с соответствующим периодом прошлого года</t>
  </si>
  <si>
    <t>Фактически исполнено за девять месяцев 2023 года</t>
  </si>
  <si>
    <t>Фактически исполнено за девять месяцев 2024 года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</si>
  <si>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</si>
  <si>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</si>
  <si>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</si>
  <si>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36.0.00.S9850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</si>
  <si>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</si>
  <si>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</si>
  <si>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</si>
  <si>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</si>
  <si>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</si>
  <si>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37.0.00.00000</t>
  </si>
  <si>
    <t>Муниципальная программа "Управление финансами в муниципальном районе "Заполярный район" на 2019-2026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</si>
</sst>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  <numFmt numFmtId="167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3" fillId="0" borderId="0" xfId="0" applyFont="1"/>
    <xf numFmtId="0" fontId="1" fillId="0" borderId="0" xfId="0" applyFont="1"/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49" fontId="4" fillId="0" borderId="1" xfId="2" applyNumberFormat="1" applyFont="1" applyFill="1" applyBorder="1" applyAlignment="1" applyProtection="1">
      <alignment horizontal="left" wrapText="1"/>
      <protection locked="0"/>
    </xf>
    <xf numFmtId="167" fontId="4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0"/>
  <sheetViews>
    <sheetView tabSelected="1" topLeftCell="B1" zoomScaleNormal="100" workbookViewId="0">
      <selection activeCell="F5" sqref="F5"/>
    </sheetView>
  </sheetViews>
  <sheetFormatPr defaultColWidth="8.85546875" defaultRowHeight="15" x14ac:dyDescent="0.25"/>
  <cols>
    <col min="1" max="1" width="9.140625" style="1" hidden="1" customWidth="1"/>
    <col min="2" max="2" width="43.42578125" style="1" customWidth="1"/>
    <col min="3" max="3" width="15.140625" style="1" customWidth="1"/>
    <col min="4" max="6" width="15.85546875" style="1" customWidth="1"/>
    <col min="7" max="16384" width="8.85546875" style="1"/>
  </cols>
  <sheetData>
    <row r="2" spans="2:6" ht="30" customHeight="1" x14ac:dyDescent="0.25">
      <c r="B2" s="41" t="s">
        <v>114</v>
      </c>
      <c r="C2" s="41"/>
      <c r="D2" s="41"/>
      <c r="E2" s="41"/>
      <c r="F2" s="41"/>
    </row>
    <row r="3" spans="2:6" ht="15.75" customHeight="1" x14ac:dyDescent="0.25">
      <c r="F3" s="4" t="s">
        <v>59</v>
      </c>
    </row>
    <row r="4" spans="2:6" ht="91.9" customHeight="1" x14ac:dyDescent="0.25">
      <c r="B4" s="10" t="s">
        <v>0</v>
      </c>
      <c r="C4" s="10" t="s">
        <v>1</v>
      </c>
      <c r="D4" s="10" t="s">
        <v>115</v>
      </c>
      <c r="E4" s="10" t="s">
        <v>116</v>
      </c>
      <c r="F4" s="3" t="s">
        <v>58</v>
      </c>
    </row>
    <row r="5" spans="2:6" s="26" customFormat="1" ht="14.25" x14ac:dyDescent="0.2">
      <c r="B5" s="11" t="s">
        <v>2</v>
      </c>
      <c r="C5" s="29"/>
      <c r="D5" s="9">
        <f>D6+D10+D32+D35+D41+D46+D48+D51+D54+D56+D59+D24+D66+D38</f>
        <v>876173.99999999988</v>
      </c>
      <c r="E5" s="9">
        <f>E6+E10+E32+E35+E41+E46+E48+E51+E54+E56+E59+E24+E66+E38</f>
        <v>1016766.0000000001</v>
      </c>
      <c r="F5" s="13">
        <f t="shared" ref="F5:F64" si="0">E5-D5</f>
        <v>140592.00000000023</v>
      </c>
    </row>
    <row r="6" spans="2:6" s="2" customFormat="1" ht="42.75" x14ac:dyDescent="0.2">
      <c r="B6" s="11" t="s">
        <v>127</v>
      </c>
      <c r="C6" s="12" t="s">
        <v>3</v>
      </c>
      <c r="D6" s="8">
        <f>SUM(D7:D9)</f>
        <v>197118.4</v>
      </c>
      <c r="E6" s="8">
        <f>SUM(E7:E9)</f>
        <v>214655.8</v>
      </c>
      <c r="F6" s="13">
        <f t="shared" si="0"/>
        <v>17537.399999999994</v>
      </c>
    </row>
    <row r="7" spans="2:6" ht="30" x14ac:dyDescent="0.25">
      <c r="B7" s="14" t="s">
        <v>4</v>
      </c>
      <c r="C7" s="15" t="s">
        <v>5</v>
      </c>
      <c r="D7" s="6">
        <v>26567.200000000001</v>
      </c>
      <c r="E7" s="6">
        <v>27842.9</v>
      </c>
      <c r="F7" s="16">
        <f t="shared" si="0"/>
        <v>1275.7000000000007</v>
      </c>
    </row>
    <row r="8" spans="2:6" ht="30" x14ac:dyDescent="0.25">
      <c r="B8" s="14" t="s">
        <v>6</v>
      </c>
      <c r="C8" s="15" t="s">
        <v>7</v>
      </c>
      <c r="D8" s="6">
        <v>44588.800000000003</v>
      </c>
      <c r="E8" s="6">
        <v>96639.4</v>
      </c>
      <c r="F8" s="16">
        <f t="shared" si="0"/>
        <v>52050.599999999991</v>
      </c>
    </row>
    <row r="9" spans="2:6" ht="45" x14ac:dyDescent="0.25">
      <c r="B9" s="14" t="s">
        <v>8</v>
      </c>
      <c r="C9" s="15" t="s">
        <v>9</v>
      </c>
      <c r="D9" s="6">
        <v>125962.4</v>
      </c>
      <c r="E9" s="6">
        <v>90173.5</v>
      </c>
      <c r="F9" s="16">
        <f t="shared" si="0"/>
        <v>-35788.899999999994</v>
      </c>
    </row>
    <row r="10" spans="2:6" s="2" customFormat="1" ht="57" x14ac:dyDescent="0.2">
      <c r="B10" s="11" t="s">
        <v>61</v>
      </c>
      <c r="C10" s="12" t="s">
        <v>10</v>
      </c>
      <c r="D10" s="9">
        <f>D11+D16+D18+D22+D20</f>
        <v>216539</v>
      </c>
      <c r="E10" s="9">
        <f>E11+E16+E18+E22+E20</f>
        <v>0</v>
      </c>
      <c r="F10" s="13">
        <f t="shared" si="0"/>
        <v>-216539</v>
      </c>
    </row>
    <row r="11" spans="2:6" ht="30" x14ac:dyDescent="0.25">
      <c r="B11" s="14" t="s">
        <v>11</v>
      </c>
      <c r="C11" s="7" t="s">
        <v>12</v>
      </c>
      <c r="D11" s="5">
        <f>SUM(D12:D15)</f>
        <v>79298.899999999994</v>
      </c>
      <c r="E11" s="5">
        <f>SUM(E12:E15)</f>
        <v>0</v>
      </c>
      <c r="F11" s="16">
        <f t="shared" si="0"/>
        <v>-79298.899999999994</v>
      </c>
    </row>
    <row r="12" spans="2:6" ht="30" x14ac:dyDescent="0.25">
      <c r="B12" s="14" t="s">
        <v>4</v>
      </c>
      <c r="C12" s="7" t="s">
        <v>13</v>
      </c>
      <c r="D12" s="6">
        <v>68905.2</v>
      </c>
      <c r="E12" s="6">
        <v>0</v>
      </c>
      <c r="F12" s="16">
        <f t="shared" si="0"/>
        <v>-68905.2</v>
      </c>
    </row>
    <row r="13" spans="2:6" ht="75" x14ac:dyDescent="0.25">
      <c r="B13" s="14" t="s">
        <v>14</v>
      </c>
      <c r="C13" s="7" t="s">
        <v>15</v>
      </c>
      <c r="D13" s="6">
        <v>7756.9</v>
      </c>
      <c r="E13" s="6">
        <v>0</v>
      </c>
      <c r="F13" s="16">
        <f t="shared" si="0"/>
        <v>-7756.9</v>
      </c>
    </row>
    <row r="14" spans="2:6" ht="120" x14ac:dyDescent="0.25">
      <c r="B14" s="14" t="s">
        <v>16</v>
      </c>
      <c r="C14" s="7" t="s">
        <v>17</v>
      </c>
      <c r="D14" s="6">
        <v>2085.1</v>
      </c>
      <c r="E14" s="6">
        <v>0</v>
      </c>
      <c r="F14" s="16">
        <f t="shared" si="0"/>
        <v>-2085.1</v>
      </c>
    </row>
    <row r="15" spans="2:6" ht="60" x14ac:dyDescent="0.25">
      <c r="B15" s="14" t="s">
        <v>18</v>
      </c>
      <c r="C15" s="7" t="s">
        <v>36</v>
      </c>
      <c r="D15" s="6">
        <v>551.70000000000005</v>
      </c>
      <c r="E15" s="6">
        <v>0</v>
      </c>
      <c r="F15" s="16">
        <f t="shared" si="0"/>
        <v>-551.70000000000005</v>
      </c>
    </row>
    <row r="16" spans="2:6" ht="60" x14ac:dyDescent="0.25">
      <c r="B16" s="14" t="s">
        <v>20</v>
      </c>
      <c r="C16" s="7" t="s">
        <v>21</v>
      </c>
      <c r="D16" s="5">
        <f>SUM(D17)</f>
        <v>69259</v>
      </c>
      <c r="E16" s="5">
        <f>SUM(E17)</f>
        <v>0</v>
      </c>
      <c r="F16" s="16">
        <f t="shared" si="0"/>
        <v>-69259</v>
      </c>
    </row>
    <row r="17" spans="2:6" ht="30" x14ac:dyDescent="0.25">
      <c r="B17" s="14" t="s">
        <v>22</v>
      </c>
      <c r="C17" s="7" t="s">
        <v>23</v>
      </c>
      <c r="D17" s="6">
        <v>69259</v>
      </c>
      <c r="E17" s="6">
        <v>0</v>
      </c>
      <c r="F17" s="16">
        <f t="shared" si="0"/>
        <v>-69259</v>
      </c>
    </row>
    <row r="18" spans="2:6" ht="47.25" customHeight="1" x14ac:dyDescent="0.25">
      <c r="B18" s="14" t="s">
        <v>24</v>
      </c>
      <c r="C18" s="7" t="s">
        <v>25</v>
      </c>
      <c r="D18" s="5">
        <f>SUM(D19)</f>
        <v>2020</v>
      </c>
      <c r="E18" s="5">
        <f>SUM(E19)</f>
        <v>0</v>
      </c>
      <c r="F18" s="16">
        <f>E18-D18</f>
        <v>-2020</v>
      </c>
    </row>
    <row r="19" spans="2:6" ht="30" x14ac:dyDescent="0.25">
      <c r="B19" s="14" t="s">
        <v>26</v>
      </c>
      <c r="C19" s="15" t="s">
        <v>27</v>
      </c>
      <c r="D19" s="6">
        <v>2020</v>
      </c>
      <c r="E19" s="6">
        <v>0</v>
      </c>
      <c r="F19" s="16">
        <f>E19-D19</f>
        <v>-2020</v>
      </c>
    </row>
    <row r="20" spans="2:6" ht="45" x14ac:dyDescent="0.25">
      <c r="B20" s="14" t="s">
        <v>105</v>
      </c>
      <c r="C20" s="15" t="s">
        <v>106</v>
      </c>
      <c r="D20" s="6">
        <f>D21</f>
        <v>760.8</v>
      </c>
      <c r="E20" s="6">
        <f>E21</f>
        <v>0</v>
      </c>
      <c r="F20" s="16">
        <f t="shared" ref="F20:F21" si="1">E20-D20</f>
        <v>-760.8</v>
      </c>
    </row>
    <row r="21" spans="2:6" ht="45" x14ac:dyDescent="0.25">
      <c r="B21" s="14" t="s">
        <v>97</v>
      </c>
      <c r="C21" s="15" t="s">
        <v>107</v>
      </c>
      <c r="D21" s="6">
        <v>760.8</v>
      </c>
      <c r="E21" s="6">
        <v>0</v>
      </c>
      <c r="F21" s="16">
        <f t="shared" si="1"/>
        <v>-760.8</v>
      </c>
    </row>
    <row r="22" spans="2:6" ht="45" x14ac:dyDescent="0.25">
      <c r="B22" s="14" t="s">
        <v>28</v>
      </c>
      <c r="C22" s="7" t="s">
        <v>29</v>
      </c>
      <c r="D22" s="5">
        <f>SUM(D23:D23)</f>
        <v>65200.3</v>
      </c>
      <c r="E22" s="5">
        <f>SUM(E23:E23)</f>
        <v>0</v>
      </c>
      <c r="F22" s="16">
        <f t="shared" si="0"/>
        <v>-65200.3</v>
      </c>
    </row>
    <row r="23" spans="2:6" ht="60" x14ac:dyDescent="0.25">
      <c r="B23" s="14" t="s">
        <v>30</v>
      </c>
      <c r="C23" s="7" t="s">
        <v>38</v>
      </c>
      <c r="D23" s="6">
        <v>65200.3</v>
      </c>
      <c r="E23" s="6">
        <v>0</v>
      </c>
      <c r="F23" s="16">
        <f t="shared" si="0"/>
        <v>-65200.3</v>
      </c>
    </row>
    <row r="24" spans="2:6" ht="72" x14ac:dyDescent="0.25">
      <c r="B24" s="30" t="s">
        <v>78</v>
      </c>
      <c r="C24" s="31" t="s">
        <v>10</v>
      </c>
      <c r="D24" s="32">
        <f>D25+D26+D27+D29+D30+D31+D28</f>
        <v>0</v>
      </c>
      <c r="E24" s="32">
        <f>E25+E26+E27+E29+E30+E31+E28</f>
        <v>173273.8</v>
      </c>
      <c r="F24" s="13">
        <f>E24-D24</f>
        <v>173273.8</v>
      </c>
    </row>
    <row r="25" spans="2:6" ht="30" x14ac:dyDescent="0.25">
      <c r="B25" s="14" t="s">
        <v>22</v>
      </c>
      <c r="C25" s="33" t="s">
        <v>79</v>
      </c>
      <c r="D25" s="34">
        <v>0</v>
      </c>
      <c r="E25" s="34">
        <v>81606.200000000012</v>
      </c>
      <c r="F25" s="16">
        <f t="shared" si="0"/>
        <v>81606.200000000012</v>
      </c>
    </row>
    <row r="26" spans="2:6" ht="30" x14ac:dyDescent="0.25">
      <c r="B26" s="25" t="s">
        <v>4</v>
      </c>
      <c r="C26" s="33" t="s">
        <v>80</v>
      </c>
      <c r="D26" s="34">
        <v>0</v>
      </c>
      <c r="E26" s="34">
        <v>79162.899999999994</v>
      </c>
      <c r="F26" s="16">
        <f t="shared" si="0"/>
        <v>79162.899999999994</v>
      </c>
    </row>
    <row r="27" spans="2:6" ht="30" x14ac:dyDescent="0.25">
      <c r="B27" s="23" t="s">
        <v>26</v>
      </c>
      <c r="C27" s="33" t="s">
        <v>81</v>
      </c>
      <c r="D27" s="34">
        <v>0</v>
      </c>
      <c r="E27" s="34">
        <v>2271</v>
      </c>
      <c r="F27" s="16">
        <f t="shared" si="0"/>
        <v>2271</v>
      </c>
    </row>
    <row r="28" spans="2:6" ht="45" x14ac:dyDescent="0.25">
      <c r="B28" s="23" t="s">
        <v>97</v>
      </c>
      <c r="C28" s="33" t="s">
        <v>98</v>
      </c>
      <c r="D28" s="34">
        <v>0</v>
      </c>
      <c r="E28" s="34">
        <v>254.2</v>
      </c>
      <c r="F28" s="16">
        <f t="shared" si="0"/>
        <v>254.2</v>
      </c>
    </row>
    <row r="29" spans="2:6" ht="75" x14ac:dyDescent="0.25">
      <c r="B29" s="23" t="s">
        <v>14</v>
      </c>
      <c r="C29" s="33" t="s">
        <v>82</v>
      </c>
      <c r="D29" s="34">
        <v>0</v>
      </c>
      <c r="E29" s="34">
        <v>8083.3</v>
      </c>
      <c r="F29" s="16">
        <f t="shared" si="0"/>
        <v>8083.3</v>
      </c>
    </row>
    <row r="30" spans="2:6" ht="120" x14ac:dyDescent="0.25">
      <c r="B30" s="14" t="s">
        <v>16</v>
      </c>
      <c r="C30" s="33" t="s">
        <v>83</v>
      </c>
      <c r="D30" s="35">
        <v>0</v>
      </c>
      <c r="E30" s="35">
        <v>1516.9</v>
      </c>
      <c r="F30" s="16">
        <f t="shared" si="0"/>
        <v>1516.9</v>
      </c>
    </row>
    <row r="31" spans="2:6" ht="60" x14ac:dyDescent="0.25">
      <c r="B31" s="23" t="s">
        <v>18</v>
      </c>
      <c r="C31" s="33" t="s">
        <v>84</v>
      </c>
      <c r="D31" s="34">
        <v>0</v>
      </c>
      <c r="E31" s="34">
        <v>379.3</v>
      </c>
      <c r="F31" s="16">
        <f t="shared" si="0"/>
        <v>379.3</v>
      </c>
    </row>
    <row r="32" spans="2:6" s="2" customFormat="1" ht="71.25" x14ac:dyDescent="0.2">
      <c r="B32" s="11" t="s">
        <v>39</v>
      </c>
      <c r="C32" s="17" t="s">
        <v>57</v>
      </c>
      <c r="D32" s="8">
        <f>SUM(D33:D34)</f>
        <v>190013</v>
      </c>
      <c r="E32" s="8">
        <f>SUM(E33:E34)</f>
        <v>222200.40000000002</v>
      </c>
      <c r="F32" s="13">
        <f>E32-D32</f>
        <v>32187.400000000023</v>
      </c>
    </row>
    <row r="33" spans="2:6" ht="90" x14ac:dyDescent="0.25">
      <c r="B33" s="14" t="s">
        <v>42</v>
      </c>
      <c r="C33" s="7" t="s">
        <v>40</v>
      </c>
      <c r="D33" s="6">
        <v>63702.1</v>
      </c>
      <c r="E33" s="6">
        <v>71909</v>
      </c>
      <c r="F33" s="16">
        <f t="shared" si="0"/>
        <v>8206.9000000000015</v>
      </c>
    </row>
    <row r="34" spans="2:6" ht="90" x14ac:dyDescent="0.25">
      <c r="B34" s="14" t="s">
        <v>43</v>
      </c>
      <c r="C34" s="7" t="s">
        <v>41</v>
      </c>
      <c r="D34" s="6">
        <v>126310.9</v>
      </c>
      <c r="E34" s="6">
        <v>150291.40000000002</v>
      </c>
      <c r="F34" s="16">
        <f t="shared" si="0"/>
        <v>23980.500000000029</v>
      </c>
    </row>
    <row r="35" spans="2:6" s="2" customFormat="1" ht="42" customHeight="1" x14ac:dyDescent="0.2">
      <c r="B35" s="11" t="s">
        <v>31</v>
      </c>
      <c r="C35" s="12" t="s">
        <v>32</v>
      </c>
      <c r="D35" s="8">
        <f>SUM(D36:D37)</f>
        <v>24294.199999999997</v>
      </c>
      <c r="E35" s="8">
        <f>SUM(E36:E37)</f>
        <v>30210.199999999997</v>
      </c>
      <c r="F35" s="13">
        <f t="shared" si="0"/>
        <v>5916</v>
      </c>
    </row>
    <row r="36" spans="2:6" s="2" customFormat="1" ht="63.75" customHeight="1" x14ac:dyDescent="0.25">
      <c r="B36" s="14" t="s">
        <v>99</v>
      </c>
      <c r="C36" s="15" t="s">
        <v>100</v>
      </c>
      <c r="D36" s="5">
        <v>11835.3</v>
      </c>
      <c r="E36" s="5">
        <v>13005.3</v>
      </c>
      <c r="F36" s="16">
        <f t="shared" si="0"/>
        <v>1170</v>
      </c>
    </row>
    <row r="37" spans="2:6" ht="60" x14ac:dyDescent="0.25">
      <c r="B37" s="14" t="s">
        <v>33</v>
      </c>
      <c r="C37" s="7" t="s">
        <v>44</v>
      </c>
      <c r="D37" s="6">
        <v>12458.9</v>
      </c>
      <c r="E37" s="6">
        <v>17204.899999999998</v>
      </c>
      <c r="F37" s="16">
        <f t="shared" si="0"/>
        <v>4745.9999999999982</v>
      </c>
    </row>
    <row r="38" spans="2:6" ht="91.5" customHeight="1" x14ac:dyDescent="0.25">
      <c r="B38" s="11" t="s">
        <v>101</v>
      </c>
      <c r="C38" s="17" t="s">
        <v>102</v>
      </c>
      <c r="D38" s="9">
        <f>D40+D39</f>
        <v>20037.3</v>
      </c>
      <c r="E38" s="9">
        <f>E40+E39</f>
        <v>15670.399999999998</v>
      </c>
      <c r="F38" s="13">
        <f t="shared" si="0"/>
        <v>-4366.9000000000015</v>
      </c>
    </row>
    <row r="39" spans="2:6" ht="90" x14ac:dyDescent="0.25">
      <c r="B39" s="21" t="s">
        <v>108</v>
      </c>
      <c r="C39" s="24" t="s">
        <v>109</v>
      </c>
      <c r="D39" s="6">
        <v>2198.1</v>
      </c>
      <c r="E39" s="6">
        <v>8426.5999999999985</v>
      </c>
      <c r="F39" s="16">
        <f t="shared" si="0"/>
        <v>6228.4999999999982</v>
      </c>
    </row>
    <row r="40" spans="2:6" ht="90" x14ac:dyDescent="0.25">
      <c r="B40" s="14" t="s">
        <v>103</v>
      </c>
      <c r="C40" s="7" t="s">
        <v>104</v>
      </c>
      <c r="D40" s="6">
        <v>17839.2</v>
      </c>
      <c r="E40" s="6">
        <v>7243.8</v>
      </c>
      <c r="F40" s="16">
        <f t="shared" si="0"/>
        <v>-10595.400000000001</v>
      </c>
    </row>
    <row r="41" spans="2:6" s="2" customFormat="1" ht="57" customHeight="1" x14ac:dyDescent="0.2">
      <c r="B41" s="18" t="s">
        <v>96</v>
      </c>
      <c r="C41" s="17" t="s">
        <v>34</v>
      </c>
      <c r="D41" s="8">
        <f>SUM(D42:D45)</f>
        <v>100072.1</v>
      </c>
      <c r="E41" s="8">
        <f>SUM(E42:E45)</f>
        <v>163223.89999999997</v>
      </c>
      <c r="F41" s="13">
        <f t="shared" si="0"/>
        <v>63151.799999999959</v>
      </c>
    </row>
    <row r="42" spans="2:6" s="2" customFormat="1" ht="57" customHeight="1" x14ac:dyDescent="0.25">
      <c r="B42" s="42" t="s">
        <v>117</v>
      </c>
      <c r="C42" s="7" t="s">
        <v>118</v>
      </c>
      <c r="D42" s="5">
        <v>30875</v>
      </c>
      <c r="E42" s="5">
        <v>6500.1</v>
      </c>
      <c r="F42" s="16">
        <f t="shared" si="0"/>
        <v>-24374.9</v>
      </c>
    </row>
    <row r="43" spans="2:6" s="2" customFormat="1" ht="105.75" customHeight="1" x14ac:dyDescent="0.25">
      <c r="B43" s="42" t="s">
        <v>119</v>
      </c>
      <c r="C43" s="7" t="s">
        <v>120</v>
      </c>
      <c r="D43" s="5">
        <v>1625</v>
      </c>
      <c r="E43" s="5">
        <v>342.2</v>
      </c>
      <c r="F43" s="16">
        <f t="shared" si="0"/>
        <v>-1282.8</v>
      </c>
    </row>
    <row r="44" spans="2:6" ht="60" x14ac:dyDescent="0.25">
      <c r="B44" s="14" t="s">
        <v>45</v>
      </c>
      <c r="C44" s="7" t="s">
        <v>46</v>
      </c>
      <c r="D44" s="6">
        <v>55417</v>
      </c>
      <c r="E44" s="6">
        <v>137728.79999999999</v>
      </c>
      <c r="F44" s="16">
        <f t="shared" si="0"/>
        <v>82311.799999999988</v>
      </c>
    </row>
    <row r="45" spans="2:6" ht="75" x14ac:dyDescent="0.25">
      <c r="B45" s="14" t="s">
        <v>60</v>
      </c>
      <c r="C45" s="7" t="s">
        <v>35</v>
      </c>
      <c r="D45" s="6">
        <v>12155.1</v>
      </c>
      <c r="E45" s="6">
        <v>18652.8</v>
      </c>
      <c r="F45" s="16">
        <f t="shared" si="0"/>
        <v>6497.6999999999989</v>
      </c>
    </row>
    <row r="46" spans="2:6" ht="72" x14ac:dyDescent="0.25">
      <c r="B46" s="11" t="s">
        <v>123</v>
      </c>
      <c r="C46" s="17" t="s">
        <v>126</v>
      </c>
      <c r="D46" s="9">
        <f>D47</f>
        <v>109.7</v>
      </c>
      <c r="E46" s="9">
        <f>E47</f>
        <v>0</v>
      </c>
      <c r="F46" s="13">
        <f t="shared" si="0"/>
        <v>-109.7</v>
      </c>
    </row>
    <row r="47" spans="2:6" ht="75" x14ac:dyDescent="0.25">
      <c r="B47" s="14" t="s">
        <v>124</v>
      </c>
      <c r="C47" s="7" t="s">
        <v>125</v>
      </c>
      <c r="D47" s="6">
        <v>109.7</v>
      </c>
      <c r="E47" s="6">
        <v>0</v>
      </c>
      <c r="F47" s="16">
        <f t="shared" si="0"/>
        <v>-109.7</v>
      </c>
    </row>
    <row r="48" spans="2:6" s="2" customFormat="1" ht="57" x14ac:dyDescent="0.2">
      <c r="B48" s="11" t="s">
        <v>62</v>
      </c>
      <c r="C48" s="17" t="s">
        <v>63</v>
      </c>
      <c r="D48" s="9">
        <f>SUM(D49:D50)</f>
        <v>9005</v>
      </c>
      <c r="E48" s="9">
        <f>SUM(E49:E50)</f>
        <v>29681.899999999998</v>
      </c>
      <c r="F48" s="13">
        <f t="shared" si="0"/>
        <v>20676.899999999998</v>
      </c>
    </row>
    <row r="49" spans="2:6" ht="60" x14ac:dyDescent="0.25">
      <c r="B49" s="19" t="s">
        <v>64</v>
      </c>
      <c r="C49" s="20" t="s">
        <v>65</v>
      </c>
      <c r="D49" s="6">
        <v>7477.9</v>
      </c>
      <c r="E49" s="6">
        <v>29643.599999999999</v>
      </c>
      <c r="F49" s="16">
        <f t="shared" si="0"/>
        <v>22165.699999999997</v>
      </c>
    </row>
    <row r="50" spans="2:6" ht="65.25" customHeight="1" x14ac:dyDescent="0.25">
      <c r="B50" s="21" t="s">
        <v>66</v>
      </c>
      <c r="C50" s="20" t="s">
        <v>67</v>
      </c>
      <c r="D50" s="6">
        <v>1527.1</v>
      </c>
      <c r="E50" s="6">
        <v>38.299999999999997</v>
      </c>
      <c r="F50" s="16">
        <f t="shared" si="0"/>
        <v>-1488.8</v>
      </c>
    </row>
    <row r="51" spans="2:6" s="2" customFormat="1" ht="57" x14ac:dyDescent="0.2">
      <c r="B51" s="11" t="s">
        <v>47</v>
      </c>
      <c r="C51" s="17" t="s">
        <v>48</v>
      </c>
      <c r="D51" s="8">
        <f>SUM(D52:D53)</f>
        <v>25573.699999999997</v>
      </c>
      <c r="E51" s="8">
        <f>SUM(E52:E53)</f>
        <v>21779.9</v>
      </c>
      <c r="F51" s="13">
        <f t="shared" si="0"/>
        <v>-3793.7999999999956</v>
      </c>
    </row>
    <row r="52" spans="2:6" ht="60" x14ac:dyDescent="0.25">
      <c r="B52" s="14" t="s">
        <v>49</v>
      </c>
      <c r="C52" s="7" t="s">
        <v>52</v>
      </c>
      <c r="D52" s="6">
        <v>7364.1</v>
      </c>
      <c r="E52" s="6">
        <v>4058.9</v>
      </c>
      <c r="F52" s="16">
        <f t="shared" si="0"/>
        <v>-3305.2000000000003</v>
      </c>
    </row>
    <row r="53" spans="2:6" ht="60.75" customHeight="1" x14ac:dyDescent="0.25">
      <c r="B53" s="14" t="s">
        <v>50</v>
      </c>
      <c r="C53" s="7" t="s">
        <v>51</v>
      </c>
      <c r="D53" s="6">
        <v>18209.599999999999</v>
      </c>
      <c r="E53" s="6">
        <v>17721</v>
      </c>
      <c r="F53" s="16">
        <f t="shared" si="0"/>
        <v>-488.59999999999854</v>
      </c>
    </row>
    <row r="54" spans="2:6" s="2" customFormat="1" ht="42.75" x14ac:dyDescent="0.2">
      <c r="B54" s="11" t="s">
        <v>68</v>
      </c>
      <c r="C54" s="17" t="s">
        <v>69</v>
      </c>
      <c r="D54" s="9">
        <f>SUM(D55)</f>
        <v>1650.9</v>
      </c>
      <c r="E54" s="9">
        <f>SUM(E55)</f>
        <v>23167.3</v>
      </c>
      <c r="F54" s="13">
        <f t="shared" si="0"/>
        <v>21516.399999999998</v>
      </c>
    </row>
    <row r="55" spans="2:6" ht="60" x14ac:dyDescent="0.25">
      <c r="B55" s="14" t="s">
        <v>70</v>
      </c>
      <c r="C55" s="22" t="s">
        <v>71</v>
      </c>
      <c r="D55" s="6">
        <v>1650.9</v>
      </c>
      <c r="E55" s="6">
        <v>23167.3</v>
      </c>
      <c r="F55" s="16">
        <f t="shared" si="0"/>
        <v>21516.399999999998</v>
      </c>
    </row>
    <row r="56" spans="2:6" s="2" customFormat="1" ht="57" x14ac:dyDescent="0.2">
      <c r="B56" s="11" t="s">
        <v>55</v>
      </c>
      <c r="C56" s="17" t="s">
        <v>53</v>
      </c>
      <c r="D56" s="8">
        <f t="shared" ref="D56:E56" si="2">SUM(D57:D58)</f>
        <v>81408.100000000006</v>
      </c>
      <c r="E56" s="8">
        <f t="shared" si="2"/>
        <v>51962.400000000001</v>
      </c>
      <c r="F56" s="13">
        <f t="shared" si="0"/>
        <v>-29445.700000000004</v>
      </c>
    </row>
    <row r="57" spans="2:6" s="2" customFormat="1" ht="60" x14ac:dyDescent="0.25">
      <c r="B57" s="21" t="s">
        <v>76</v>
      </c>
      <c r="C57" s="20" t="s">
        <v>77</v>
      </c>
      <c r="D57" s="5">
        <v>7209.3</v>
      </c>
      <c r="E57" s="5">
        <v>3982.5</v>
      </c>
      <c r="F57" s="16">
        <f t="shared" si="0"/>
        <v>-3226.8</v>
      </c>
    </row>
    <row r="58" spans="2:6" ht="75" x14ac:dyDescent="0.25">
      <c r="B58" s="14" t="s">
        <v>56</v>
      </c>
      <c r="C58" s="7" t="s">
        <v>54</v>
      </c>
      <c r="D58" s="6">
        <v>74198.8</v>
      </c>
      <c r="E58" s="6">
        <v>47979.9</v>
      </c>
      <c r="F58" s="16">
        <f t="shared" si="0"/>
        <v>-26218.9</v>
      </c>
    </row>
    <row r="59" spans="2:6" s="26" customFormat="1" ht="57" x14ac:dyDescent="0.2">
      <c r="B59" s="27" t="s">
        <v>72</v>
      </c>
      <c r="C59" s="28" t="s">
        <v>73</v>
      </c>
      <c r="D59" s="9">
        <f>SUM(D60:D65)</f>
        <v>10352.6</v>
      </c>
      <c r="E59" s="9">
        <f>SUM(E60:E65)</f>
        <v>3341.2999999999997</v>
      </c>
      <c r="F59" s="13">
        <f t="shared" si="0"/>
        <v>-7011.3000000000011</v>
      </c>
    </row>
    <row r="60" spans="2:6" s="26" customFormat="1" ht="120" x14ac:dyDescent="0.25">
      <c r="B60" s="23" t="s">
        <v>110</v>
      </c>
      <c r="C60" s="24" t="s">
        <v>111</v>
      </c>
      <c r="D60" s="6">
        <v>3483</v>
      </c>
      <c r="E60" s="6">
        <v>0</v>
      </c>
      <c r="F60" s="16">
        <f t="shared" si="0"/>
        <v>-3483</v>
      </c>
    </row>
    <row r="61" spans="2:6" ht="45" x14ac:dyDescent="0.25">
      <c r="B61" s="23" t="s">
        <v>37</v>
      </c>
      <c r="C61" s="24" t="s">
        <v>74</v>
      </c>
      <c r="D61" s="6">
        <v>10</v>
      </c>
      <c r="E61" s="6">
        <v>9</v>
      </c>
      <c r="F61" s="16">
        <f t="shared" si="0"/>
        <v>-1</v>
      </c>
    </row>
    <row r="62" spans="2:6" ht="60" x14ac:dyDescent="0.25">
      <c r="B62" s="23" t="s">
        <v>19</v>
      </c>
      <c r="C62" s="24" t="s">
        <v>75</v>
      </c>
      <c r="D62" s="6">
        <v>39.200000000000003</v>
      </c>
      <c r="E62" s="6">
        <v>41.1</v>
      </c>
      <c r="F62" s="16">
        <f t="shared" si="0"/>
        <v>1.8999999999999986</v>
      </c>
    </row>
    <row r="63" spans="2:6" ht="45" x14ac:dyDescent="0.25">
      <c r="B63" s="25" t="s">
        <v>112</v>
      </c>
      <c r="C63" s="24" t="s">
        <v>113</v>
      </c>
      <c r="D63" s="6">
        <v>683.8</v>
      </c>
      <c r="E63" s="6">
        <v>0</v>
      </c>
      <c r="F63" s="16">
        <f t="shared" si="0"/>
        <v>-683.8</v>
      </c>
    </row>
    <row r="64" spans="2:6" ht="30" x14ac:dyDescent="0.25">
      <c r="B64" s="25" t="s">
        <v>85</v>
      </c>
      <c r="C64" s="24" t="s">
        <v>86</v>
      </c>
      <c r="D64" s="6">
        <v>0</v>
      </c>
      <c r="E64" s="6">
        <v>65</v>
      </c>
      <c r="F64" s="16">
        <f t="shared" si="0"/>
        <v>65</v>
      </c>
    </row>
    <row r="65" spans="2:6" ht="30" x14ac:dyDescent="0.25">
      <c r="B65" s="25" t="s">
        <v>85</v>
      </c>
      <c r="C65" s="36" t="s">
        <v>87</v>
      </c>
      <c r="D65" s="40">
        <v>6136.6</v>
      </c>
      <c r="E65" s="6">
        <v>3226.2</v>
      </c>
      <c r="F65" s="16">
        <f t="shared" ref="F65:F70" si="3">E65-D65</f>
        <v>-2910.4000000000005</v>
      </c>
    </row>
    <row r="66" spans="2:6" ht="72" x14ac:dyDescent="0.25">
      <c r="B66" s="37" t="s">
        <v>88</v>
      </c>
      <c r="C66" s="38" t="s">
        <v>89</v>
      </c>
      <c r="D66" s="9">
        <f>SUM(D67:D70)</f>
        <v>0</v>
      </c>
      <c r="E66" s="9">
        <f>SUM(E67:E70)</f>
        <v>67598.7</v>
      </c>
      <c r="F66" s="13">
        <f t="shared" si="3"/>
        <v>67598.7</v>
      </c>
    </row>
    <row r="67" spans="2:6" ht="45" x14ac:dyDescent="0.25">
      <c r="B67" s="39" t="s">
        <v>90</v>
      </c>
      <c r="C67" s="24" t="s">
        <v>91</v>
      </c>
      <c r="D67" s="6">
        <v>0</v>
      </c>
      <c r="E67" s="6">
        <v>16157.1</v>
      </c>
      <c r="F67" s="16">
        <f t="shared" si="3"/>
        <v>16157.1</v>
      </c>
    </row>
    <row r="68" spans="2:6" ht="48" customHeight="1" x14ac:dyDescent="0.25">
      <c r="B68" s="39" t="s">
        <v>92</v>
      </c>
      <c r="C68" s="24" t="s">
        <v>93</v>
      </c>
      <c r="D68" s="6">
        <v>0</v>
      </c>
      <c r="E68" s="6">
        <v>18266.900000000001</v>
      </c>
      <c r="F68" s="16">
        <f t="shared" si="3"/>
        <v>18266.900000000001</v>
      </c>
    </row>
    <row r="69" spans="2:6" ht="45" x14ac:dyDescent="0.25">
      <c r="B69" s="39" t="s">
        <v>94</v>
      </c>
      <c r="C69" s="24" t="s">
        <v>95</v>
      </c>
      <c r="D69" s="6">
        <v>0</v>
      </c>
      <c r="E69" s="6">
        <v>32160.7</v>
      </c>
      <c r="F69" s="16">
        <f t="shared" si="3"/>
        <v>32160.7</v>
      </c>
    </row>
    <row r="70" spans="2:6" ht="78" customHeight="1" x14ac:dyDescent="0.25">
      <c r="B70" s="44" t="s">
        <v>121</v>
      </c>
      <c r="C70" s="43" t="s">
        <v>122</v>
      </c>
      <c r="D70" s="6">
        <v>0</v>
      </c>
      <c r="E70" s="6">
        <v>1014</v>
      </c>
      <c r="F70" s="16">
        <f t="shared" si="3"/>
        <v>1014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</vt:lpstr>
      <vt:lpstr>'9 мес.'!Заголовки_для_печати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2024-10-14T07:04:48Z</dcterms:modified>
</cp:coreProperties>
</file>