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5"/>
  </bookViews>
  <sheets>
    <sheet name="Лист1" sheetId="1" r:id="rId1"/>
  </sheets>
  <definedNames>
    <definedName name="_xlnm.Print_Titles" localSheetId="0">Лист1!$4:$5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D49" i="1"/>
  <c r="F53" i="1"/>
  <c r="G53" i="1"/>
  <c r="E33" i="1"/>
  <c r="F33" i="1" s="1"/>
  <c r="D33" i="1"/>
  <c r="F35" i="1"/>
  <c r="G35" i="1"/>
  <c r="F31" i="1"/>
  <c r="F29" i="1"/>
  <c r="E28" i="1"/>
  <c r="D28" i="1"/>
  <c r="G29" i="1"/>
  <c r="F30" i="1"/>
  <c r="G30" i="1"/>
  <c r="F26" i="1"/>
  <c r="E25" i="1"/>
  <c r="F25" i="1" s="1"/>
  <c r="D25" i="1"/>
  <c r="G26" i="1"/>
  <c r="G15" i="1" l="1"/>
  <c r="G45" i="1"/>
  <c r="F45" i="1"/>
  <c r="E44" i="1"/>
  <c r="D44" i="1"/>
  <c r="F43" i="1"/>
  <c r="F42" i="1"/>
  <c r="G42" i="1"/>
  <c r="E41" i="1"/>
  <c r="F41" i="1" s="1"/>
  <c r="D41" i="1"/>
  <c r="G40" i="1"/>
  <c r="F40" i="1"/>
  <c r="E39" i="1"/>
  <c r="D39" i="1"/>
  <c r="G23" i="1"/>
  <c r="F23" i="1"/>
  <c r="E22" i="1"/>
  <c r="F22" i="1" s="1"/>
  <c r="D22" i="1"/>
  <c r="F39" i="1" l="1"/>
  <c r="G39" i="1"/>
  <c r="F49" i="1" l="1"/>
  <c r="F48" i="1"/>
  <c r="G48" i="1"/>
  <c r="F50" i="1"/>
  <c r="G50" i="1"/>
  <c r="F51" i="1"/>
  <c r="G51" i="1"/>
  <c r="F52" i="1"/>
  <c r="G52" i="1"/>
  <c r="F18" i="1"/>
  <c r="F17" i="1"/>
  <c r="F16" i="1"/>
  <c r="F15" i="1"/>
  <c r="F14" i="1"/>
  <c r="F13" i="1"/>
  <c r="F12" i="1"/>
  <c r="E11" i="1"/>
  <c r="D11" i="1"/>
  <c r="G44" i="1" l="1"/>
  <c r="F11" i="1"/>
  <c r="G49" i="1"/>
  <c r="F44" i="1"/>
  <c r="F8" i="1" l="1"/>
  <c r="F9" i="1"/>
  <c r="F10" i="1"/>
  <c r="F20" i="1"/>
  <c r="F21" i="1"/>
  <c r="F24" i="1"/>
  <c r="F27" i="1"/>
  <c r="F32" i="1"/>
  <c r="F34" i="1"/>
  <c r="F37" i="1"/>
  <c r="F38" i="1"/>
  <c r="F46" i="1"/>
  <c r="F47" i="1"/>
  <c r="G43" i="1"/>
  <c r="G41" i="1" l="1"/>
  <c r="G47" i="1"/>
  <c r="G46" i="1"/>
  <c r="G34" i="1"/>
  <c r="G33" i="1" l="1"/>
  <c r="D36" i="1" l="1"/>
  <c r="G37" i="1"/>
  <c r="E36" i="1"/>
  <c r="G31" i="1"/>
  <c r="G32" i="1"/>
  <c r="G38" i="1"/>
  <c r="G27" i="1"/>
  <c r="G24" i="1"/>
  <c r="E19" i="1"/>
  <c r="D19" i="1"/>
  <c r="G20" i="1"/>
  <c r="G21" i="1"/>
  <c r="G18" i="1"/>
  <c r="G16" i="1"/>
  <c r="G14" i="1"/>
  <c r="G13" i="1"/>
  <c r="G10" i="1"/>
  <c r="G9" i="1"/>
  <c r="G8" i="1"/>
  <c r="E7" i="1"/>
  <c r="D7" i="1"/>
  <c r="E6" i="1" l="1"/>
  <c r="D6" i="1"/>
  <c r="F7" i="1"/>
  <c r="F36" i="1"/>
  <c r="F28" i="1"/>
  <c r="F19" i="1"/>
  <c r="G28" i="1"/>
  <c r="G36" i="1"/>
  <c r="G25" i="1"/>
  <c r="G22" i="1"/>
  <c r="G19" i="1"/>
  <c r="G17" i="1"/>
  <c r="G12" i="1"/>
  <c r="G7" i="1"/>
  <c r="F6" i="1" l="1"/>
  <c r="G11" i="1"/>
  <c r="G6" i="1" l="1"/>
</calcChain>
</file>

<file path=xl/sharedStrings.xml><?xml version="1.0" encoding="utf-8"?>
<sst xmlns="http://schemas.openxmlformats.org/spreadsheetml/2006/main" count="103" uniqueCount="102">
  <si>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</si>
  <si>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</si>
  <si>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</si>
  <si>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</si>
  <si>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</si>
  <si>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</si>
  <si>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</si>
  <si>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</si>
  <si>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</si>
  <si>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</si>
  <si>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</si>
  <si>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</si>
  <si>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</si>
  <si>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</si>
  <si>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</si>
  <si>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Расходы на обеспечение деятельности подведомственных казенных учреждений</t>
  </si>
  <si>
    <t>Обеспечение информационной открытости органов местного самоуправления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</si>
  <si>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</si>
  <si>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</si>
  <si>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</si>
  <si>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35.0.00.00000</t>
  </si>
  <si>
    <t>36.0.00.00000</t>
  </si>
  <si>
    <t>Иные межбюджетные трансферты в рамках Муниципальной программы "Развитие коммунальной инфраструктуры муниципального района «Заполярный район» на 2020-2030 годы"</t>
  </si>
  <si>
    <t>36.0.00.89260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</si>
  <si>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</si>
  <si>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</si>
  <si>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</si>
  <si>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</si>
  <si>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</si>
  <si>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</si>
  <si>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</si>
  <si>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</si>
  <si>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</si>
  <si>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</si>
  <si>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</si>
  <si>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</si>
  <si>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32.0.00.00000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</si>
  <si>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</si>
  <si>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</si>
  <si>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</si>
  <si>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</si>
  <si>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</si>
  <si>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</si>
  <si>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</si>
  <si>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</si>
  <si>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38.0.00.00000</t>
  </si>
  <si>
    <t>38.0.00.86060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</si>
  <si>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</si>
  <si>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</si>
  <si>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42.0.00.81120</t>
  </si>
  <si>
    <t>Муниципальная программа "Управление финансами в муниципальном районе "Заполярный район" на 2019-2025 годы"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</si>
  <si>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</si>
  <si>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</si>
  <si>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</si>
  <si>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</si>
  <si>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</si>
  <si>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</si>
  <si>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</si>
  <si>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>Организация и проведение официальных мероприятий муниципального района "Заполярный район"</t>
  </si>
  <si>
    <t>31.0.00.80020</t>
  </si>
  <si>
    <t>31.0.00.81010</t>
  </si>
  <si>
    <t>31.0.00.81050</t>
  </si>
  <si>
    <t>31.0.00.81060</t>
  </si>
  <si>
    <t>31.0.00.84010</t>
  </si>
  <si>
    <t>31.0.00.84020</t>
  </si>
  <si>
    <t>31.0.00.84050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</si>
  <si>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</si>
  <si>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</si>
  <si>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>Проведение кадастровых работ по формированию земельных участков</t>
  </si>
  <si>
    <t>42.0.00.83020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</si>
  <si>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</si>
  <si>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</si>
  <si>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</si>
  <si>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</si>
  <si>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</si>
  <si>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</si>
  <si>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</si>
  <si>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</si>
  <si>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</si>
  <si>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</si>
  <si>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</si>
  <si>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</si>
  <si>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</si>
  <si>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</si>
  <si>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</si>
  <si>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</si>
  <si>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</si>
  <si>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</si>
  <si>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Оценка недвижимости, признание прав и регулирование отношений по муниципальной собственности</t>
  </si>
  <si>
    <t>42.0.00.81110</t>
  </si>
  <si>
    <t>Кассовый план на девять месяцев                                        2024 года, тыс.руб.</t>
  </si>
  <si>
    <t>Сведения об исполнении районного бюджета по расходам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месяцев 2024 года в сравнении с запланированными значениями на соответствующий период</t>
  </si>
  <si>
    <t>35.0.00.86030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</si>
  <si>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</si>
  <si>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</si>
  <si>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Расходы районного бюджета на мероприятия, софинансируемые в рамках государственных программ в части участия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</si>
  <si>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36.0.00.79850</t>
  </si>
  <si>
    <t>36.0.00.S9850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</si>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</sst>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_р_._-;\-* #,##0.0_р_._-;_-* &quot;-&quot;??_р_._-;_-@_-"/>
    <numFmt numFmtId="166" formatCode="_-* #,##0.0\ _₽_-;\-* #,##0.0\ _₽_-;_-* &quot;-&quot;?\ _₽_-;_-@_-"/>
    <numFmt numFmtId="168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65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6" fontId="1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2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>
      <alignment wrapText="1"/>
    </xf>
    <xf numFmtId="166" fontId="2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5" fontId="1" fillId="0" borderId="1" xfId="1" applyNumberFormat="1" applyFont="1" applyFill="1" applyBorder="1" applyAlignment="1" applyProtection="1">
      <protection locked="0"/>
    </xf>
    <xf numFmtId="165" fontId="1" fillId="0" borderId="1" xfId="1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/>
    <xf numFmtId="168" fontId="1" fillId="0" borderId="1" xfId="0" applyNumberFormat="1" applyFont="1" applyFill="1" applyBorder="1"/>
    <xf numFmtId="165" fontId="1" fillId="0" borderId="1" xfId="1" applyNumberFormat="1" applyFont="1" applyFill="1" applyBorder="1" applyAlignment="1"/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3"/>
  <sheetViews>
    <sheetView tabSelected="1" topLeftCell="B1" zoomScaleNormal="100" workbookViewId="0">
      <selection activeCell="D50" sqref="D50:E53"/>
    </sheetView>
  </sheetViews>
  <sheetFormatPr defaultColWidth="8.85546875" defaultRowHeight="15" x14ac:dyDescent="0.25"/>
  <cols>
    <col min="1" max="1" width="9.140625" style="2" hidden="1" customWidth="1"/>
    <col min="2" max="2" width="46.42578125" style="2" customWidth="1"/>
    <col min="3" max="3" width="15.140625" style="28" customWidth="1"/>
    <col min="4" max="6" width="15.85546875" style="2" customWidth="1"/>
    <col min="7" max="7" width="13" style="2" customWidth="1"/>
    <col min="8" max="16384" width="8.85546875" style="2"/>
  </cols>
  <sheetData>
    <row r="2" spans="2:7" ht="30" customHeight="1" x14ac:dyDescent="0.25">
      <c r="B2" s="33" t="s">
        <v>91</v>
      </c>
      <c r="C2" s="33"/>
      <c r="D2" s="33"/>
      <c r="E2" s="33"/>
      <c r="F2" s="33"/>
      <c r="G2" s="33"/>
    </row>
    <row r="3" spans="2:7" ht="15.75" customHeight="1" x14ac:dyDescent="0.25">
      <c r="G3" s="1"/>
    </row>
    <row r="4" spans="2:7" ht="13.9" customHeight="1" x14ac:dyDescent="0.25">
      <c r="B4" s="34" t="s">
        <v>0</v>
      </c>
      <c r="C4" s="34" t="s">
        <v>1</v>
      </c>
      <c r="D4" s="35" t="s">
        <v>90</v>
      </c>
      <c r="E4" s="35" t="s">
        <v>37</v>
      </c>
      <c r="F4" s="36" t="s">
        <v>38</v>
      </c>
      <c r="G4" s="36"/>
    </row>
    <row r="5" spans="2:7" ht="69" customHeight="1" x14ac:dyDescent="0.25">
      <c r="B5" s="34"/>
      <c r="C5" s="34"/>
      <c r="D5" s="35"/>
      <c r="E5" s="35"/>
      <c r="F5" s="4" t="s">
        <v>39</v>
      </c>
      <c r="G5" s="5" t="s">
        <v>40</v>
      </c>
    </row>
    <row r="6" spans="2:7" s="3" customFormat="1" ht="14.25" x14ac:dyDescent="0.2">
      <c r="B6" s="7" t="s">
        <v>2</v>
      </c>
      <c r="C6" s="9"/>
      <c r="D6" s="8">
        <f>D7+D11+D19+D28+D36+D22+D25+D33+D44+D41+D49+D39</f>
        <v>1024660.0000000001</v>
      </c>
      <c r="E6" s="8">
        <f>E7+E11+E19+E28+E36+E22+E25+E33+E44+E41+E49+E39</f>
        <v>1016766</v>
      </c>
      <c r="F6" s="8">
        <f t="shared" ref="F6:F47" si="0">E6-D6</f>
        <v>-7894.0000000001164</v>
      </c>
      <c r="G6" s="8">
        <f t="shared" ref="G6:G13" si="1">(E6/D6)*100</f>
        <v>99.229598110592775</v>
      </c>
    </row>
    <row r="7" spans="2:7" s="3" customFormat="1" ht="42.75" x14ac:dyDescent="0.2">
      <c r="B7" s="21" t="s">
        <v>50</v>
      </c>
      <c r="C7" s="9" t="s">
        <v>3</v>
      </c>
      <c r="D7" s="10">
        <f>SUM(D8:D10)</f>
        <v>215892.3</v>
      </c>
      <c r="E7" s="10">
        <f>SUM(E8:E10)</f>
        <v>214655.8</v>
      </c>
      <c r="F7" s="8">
        <f>E7-D7</f>
        <v>-1236.5</v>
      </c>
      <c r="G7" s="8">
        <f t="shared" si="1"/>
        <v>99.42726072212858</v>
      </c>
    </row>
    <row r="8" spans="2:7" ht="30" x14ac:dyDescent="0.25">
      <c r="B8" s="18" t="s">
        <v>4</v>
      </c>
      <c r="C8" s="11" t="s">
        <v>5</v>
      </c>
      <c r="D8" s="12">
        <v>27938.1</v>
      </c>
      <c r="E8" s="12">
        <v>27842.9</v>
      </c>
      <c r="F8" s="12">
        <f t="shared" si="0"/>
        <v>-95.19999999999709</v>
      </c>
      <c r="G8" s="12">
        <f t="shared" si="1"/>
        <v>99.659246691793655</v>
      </c>
    </row>
    <row r="9" spans="2:7" ht="30" x14ac:dyDescent="0.25">
      <c r="B9" s="18" t="s">
        <v>6</v>
      </c>
      <c r="C9" s="11" t="s">
        <v>7</v>
      </c>
      <c r="D9" s="12">
        <v>96639.4</v>
      </c>
      <c r="E9" s="12">
        <v>96639.4</v>
      </c>
      <c r="F9" s="12">
        <f t="shared" si="0"/>
        <v>0</v>
      </c>
      <c r="G9" s="12">
        <f t="shared" si="1"/>
        <v>100</v>
      </c>
    </row>
    <row r="10" spans="2:7" ht="45" x14ac:dyDescent="0.25">
      <c r="B10" s="22" t="s">
        <v>8</v>
      </c>
      <c r="C10" s="11" t="s">
        <v>9</v>
      </c>
      <c r="D10" s="12">
        <v>91314.8</v>
      </c>
      <c r="E10" s="12">
        <v>90173.5</v>
      </c>
      <c r="F10" s="12">
        <f t="shared" si="0"/>
        <v>-1141.3000000000029</v>
      </c>
      <c r="G10" s="12">
        <f t="shared" si="1"/>
        <v>98.750147840218673</v>
      </c>
    </row>
    <row r="11" spans="2:7" s="3" customFormat="1" ht="60" customHeight="1" x14ac:dyDescent="0.2">
      <c r="B11" s="23" t="s">
        <v>57</v>
      </c>
      <c r="C11" s="9" t="s">
        <v>10</v>
      </c>
      <c r="D11" s="8">
        <f>D12+D13+D14+D15+D16+D17+D18</f>
        <v>173431.1</v>
      </c>
      <c r="E11" s="8">
        <f>E12+E13+E14+E15+E16+E17+E18</f>
        <v>173273.8</v>
      </c>
      <c r="F11" s="8">
        <f>E11-D11</f>
        <v>-157.30000000001746</v>
      </c>
      <c r="G11" s="8">
        <f t="shared" si="1"/>
        <v>99.909301157635497</v>
      </c>
    </row>
    <row r="12" spans="2:7" ht="30" x14ac:dyDescent="0.25">
      <c r="B12" s="24" t="s">
        <v>15</v>
      </c>
      <c r="C12" s="13" t="s">
        <v>59</v>
      </c>
      <c r="D12" s="12">
        <v>81610.200000000012</v>
      </c>
      <c r="E12" s="12">
        <v>81606.200000000012</v>
      </c>
      <c r="F12" s="12">
        <f t="shared" si="0"/>
        <v>-4</v>
      </c>
      <c r="G12" s="12">
        <f t="shared" si="1"/>
        <v>99.995098651884192</v>
      </c>
    </row>
    <row r="13" spans="2:7" ht="30" x14ac:dyDescent="0.25">
      <c r="B13" s="19" t="s">
        <v>4</v>
      </c>
      <c r="C13" s="13" t="s">
        <v>60</v>
      </c>
      <c r="D13" s="12">
        <v>79311.7</v>
      </c>
      <c r="E13" s="12">
        <v>79162.899999999994</v>
      </c>
      <c r="F13" s="12">
        <f t="shared" si="0"/>
        <v>-148.80000000000291</v>
      </c>
      <c r="G13" s="12">
        <f t="shared" si="1"/>
        <v>99.812385814451076</v>
      </c>
    </row>
    <row r="14" spans="2:7" ht="30" x14ac:dyDescent="0.25">
      <c r="B14" s="18" t="s">
        <v>16</v>
      </c>
      <c r="C14" s="13" t="s">
        <v>61</v>
      </c>
      <c r="D14" s="12">
        <v>2271.4</v>
      </c>
      <c r="E14" s="12">
        <v>2271</v>
      </c>
      <c r="F14" s="12">
        <f t="shared" si="0"/>
        <v>-0.40000000000009095</v>
      </c>
      <c r="G14" s="12">
        <f t="shared" ref="G14:G18" si="2">(E14/D14)*100</f>
        <v>99.982389715593897</v>
      </c>
    </row>
    <row r="15" spans="2:7" ht="45.75" customHeight="1" x14ac:dyDescent="0.25">
      <c r="B15" s="18" t="s">
        <v>58</v>
      </c>
      <c r="C15" s="13" t="s">
        <v>62</v>
      </c>
      <c r="D15" s="12">
        <v>258.10000000000002</v>
      </c>
      <c r="E15" s="12">
        <v>254.2</v>
      </c>
      <c r="F15" s="12">
        <f t="shared" si="0"/>
        <v>-3.9000000000000341</v>
      </c>
      <c r="G15" s="12">
        <f t="shared" si="2"/>
        <v>98.488957768306847</v>
      </c>
    </row>
    <row r="16" spans="2:7" ht="63" customHeight="1" x14ac:dyDescent="0.25">
      <c r="B16" s="18" t="s">
        <v>11</v>
      </c>
      <c r="C16" s="13" t="s">
        <v>63</v>
      </c>
      <c r="D16" s="12">
        <v>8083.4</v>
      </c>
      <c r="E16" s="12">
        <v>8083.3</v>
      </c>
      <c r="F16" s="12">
        <f t="shared" si="0"/>
        <v>-9.9999999999454303E-2</v>
      </c>
      <c r="G16" s="12">
        <f t="shared" si="2"/>
        <v>99.998762896800855</v>
      </c>
    </row>
    <row r="17" spans="2:7" ht="90.75" customHeight="1" x14ac:dyDescent="0.25">
      <c r="B17" s="24" t="s">
        <v>12</v>
      </c>
      <c r="C17" s="13" t="s">
        <v>64</v>
      </c>
      <c r="D17" s="14">
        <v>1516.9</v>
      </c>
      <c r="E17" s="14">
        <v>1516.9</v>
      </c>
      <c r="F17" s="12">
        <f t="shared" si="0"/>
        <v>0</v>
      </c>
      <c r="G17" s="12">
        <f t="shared" si="2"/>
        <v>100</v>
      </c>
    </row>
    <row r="18" spans="2:7" ht="60.75" customHeight="1" x14ac:dyDescent="0.25">
      <c r="B18" s="18" t="s">
        <v>13</v>
      </c>
      <c r="C18" s="13" t="s">
        <v>65</v>
      </c>
      <c r="D18" s="12">
        <v>379.4</v>
      </c>
      <c r="E18" s="12">
        <v>379.3</v>
      </c>
      <c r="F18" s="12">
        <f t="shared" si="0"/>
        <v>-9.9999999999965894E-2</v>
      </c>
      <c r="G18" s="12">
        <f t="shared" si="2"/>
        <v>99.973642593568798</v>
      </c>
    </row>
    <row r="19" spans="2:7" s="3" customFormat="1" ht="71.25" x14ac:dyDescent="0.2">
      <c r="B19" s="26" t="s">
        <v>24</v>
      </c>
      <c r="C19" s="15" t="s">
        <v>36</v>
      </c>
      <c r="D19" s="10">
        <f>SUM(D20:D21)</f>
        <v>225729.7</v>
      </c>
      <c r="E19" s="10">
        <f>SUM(E20:E21)</f>
        <v>222200.40000000002</v>
      </c>
      <c r="F19" s="8">
        <f t="shared" si="0"/>
        <v>-3529.2999999999884</v>
      </c>
      <c r="G19" s="8">
        <f t="shared" ref="G19:G21" si="3">(E19/D19)*100</f>
        <v>98.436492849633879</v>
      </c>
    </row>
    <row r="20" spans="2:7" ht="75" x14ac:dyDescent="0.25">
      <c r="B20" s="25" t="s">
        <v>51</v>
      </c>
      <c r="C20" s="13" t="s">
        <v>25</v>
      </c>
      <c r="D20" s="12">
        <v>71909.3</v>
      </c>
      <c r="E20" s="12">
        <v>71909</v>
      </c>
      <c r="F20" s="12">
        <f t="shared" si="0"/>
        <v>-0.30000000000291038</v>
      </c>
      <c r="G20" s="12">
        <f t="shared" si="3"/>
        <v>99.999582807787021</v>
      </c>
    </row>
    <row r="21" spans="2:7" ht="75" x14ac:dyDescent="0.25">
      <c r="B21" s="25" t="s">
        <v>52</v>
      </c>
      <c r="C21" s="13" t="s">
        <v>26</v>
      </c>
      <c r="D21" s="12">
        <v>153820.40000000002</v>
      </c>
      <c r="E21" s="12">
        <v>150291.40000000002</v>
      </c>
      <c r="F21" s="12">
        <f t="shared" si="0"/>
        <v>-3529</v>
      </c>
      <c r="G21" s="12">
        <f t="shared" si="3"/>
        <v>97.705765945219227</v>
      </c>
    </row>
    <row r="22" spans="2:7" s="3" customFormat="1" ht="42.75" x14ac:dyDescent="0.2">
      <c r="B22" s="26" t="s">
        <v>17</v>
      </c>
      <c r="C22" s="9" t="s">
        <v>18</v>
      </c>
      <c r="D22" s="10">
        <f>SUM(D23:D24)</f>
        <v>30217.199999999997</v>
      </c>
      <c r="E22" s="10">
        <f>SUM(E23:E24)</f>
        <v>30210.199999999997</v>
      </c>
      <c r="F22" s="8">
        <f>E22-D22</f>
        <v>-7</v>
      </c>
      <c r="G22" s="8">
        <f>(E22/D22)*100</f>
        <v>99.976834385714099</v>
      </c>
    </row>
    <row r="23" spans="2:7" s="3" customFormat="1" ht="52.5" customHeight="1" x14ac:dyDescent="0.25">
      <c r="B23" s="31" t="s">
        <v>80</v>
      </c>
      <c r="C23" s="32" t="s">
        <v>81</v>
      </c>
      <c r="D23" s="14">
        <v>13005.4</v>
      </c>
      <c r="E23" s="14">
        <v>13005.3</v>
      </c>
      <c r="F23" s="12">
        <f t="shared" si="0"/>
        <v>-0.1000000000003638</v>
      </c>
      <c r="G23" s="12">
        <f t="shared" ref="G23:G24" si="4">(E23/D23)*100</f>
        <v>99.999231088624725</v>
      </c>
    </row>
    <row r="24" spans="2:7" ht="45" x14ac:dyDescent="0.25">
      <c r="B24" s="6" t="s">
        <v>19</v>
      </c>
      <c r="C24" s="13" t="s">
        <v>27</v>
      </c>
      <c r="D24" s="12">
        <v>17211.8</v>
      </c>
      <c r="E24" s="12">
        <v>17204.899999999998</v>
      </c>
      <c r="F24" s="12">
        <f t="shared" si="0"/>
        <v>-6.9000000000014552</v>
      </c>
      <c r="G24" s="12">
        <f t="shared" si="4"/>
        <v>99.959911223695357</v>
      </c>
    </row>
    <row r="25" spans="2:7" s="3" customFormat="1" ht="75" customHeight="1" x14ac:dyDescent="0.2">
      <c r="B25" s="7" t="s">
        <v>42</v>
      </c>
      <c r="C25" s="15" t="s">
        <v>20</v>
      </c>
      <c r="D25" s="10">
        <f>SUM(D26:D27)</f>
        <v>16782.800000000003</v>
      </c>
      <c r="E25" s="10">
        <f>SUM(E26:E27)</f>
        <v>15670.399999999998</v>
      </c>
      <c r="F25" s="8">
        <f>E25-D25</f>
        <v>-1112.4000000000051</v>
      </c>
      <c r="G25" s="8">
        <f>(E25/D25)*100</f>
        <v>93.371785399337398</v>
      </c>
    </row>
    <row r="26" spans="2:7" s="3" customFormat="1" ht="75" customHeight="1" x14ac:dyDescent="0.25">
      <c r="B26" s="30" t="s">
        <v>93</v>
      </c>
      <c r="C26" s="13" t="s">
        <v>92</v>
      </c>
      <c r="D26" s="14">
        <v>9538.7000000000007</v>
      </c>
      <c r="E26" s="14">
        <v>8426.5999999999985</v>
      </c>
      <c r="F26" s="12">
        <f t="shared" si="0"/>
        <v>-1112.1000000000022</v>
      </c>
      <c r="G26" s="12">
        <f>(E26/D26)*100</f>
        <v>88.341178567309981</v>
      </c>
    </row>
    <row r="27" spans="2:7" ht="90" x14ac:dyDescent="0.25">
      <c r="B27" s="30" t="s">
        <v>66</v>
      </c>
      <c r="C27" s="20" t="s">
        <v>67</v>
      </c>
      <c r="D27" s="12">
        <v>7244.1</v>
      </c>
      <c r="E27" s="12">
        <v>7243.8</v>
      </c>
      <c r="F27" s="12">
        <f t="shared" si="0"/>
        <v>-0.3000000000001819</v>
      </c>
      <c r="G27" s="12">
        <f>(E27/D27)*100</f>
        <v>99.995858698803161</v>
      </c>
    </row>
    <row r="28" spans="2:7" s="3" customFormat="1" ht="57" x14ac:dyDescent="0.2">
      <c r="B28" s="7" t="s">
        <v>41</v>
      </c>
      <c r="C28" s="15" t="s">
        <v>21</v>
      </c>
      <c r="D28" s="10">
        <f>SUM(D29:D32)</f>
        <v>163861.6</v>
      </c>
      <c r="E28" s="10">
        <f>SUM(E29:E32)</f>
        <v>163223.89999999997</v>
      </c>
      <c r="F28" s="8">
        <f t="shared" si="0"/>
        <v>-637.70000000004075</v>
      </c>
      <c r="G28" s="8">
        <f t="shared" ref="G28:G41" si="5">(E28/D28)*100</f>
        <v>99.61083011517033</v>
      </c>
    </row>
    <row r="29" spans="2:7" s="3" customFormat="1" ht="105" x14ac:dyDescent="0.25">
      <c r="B29" s="30" t="s">
        <v>94</v>
      </c>
      <c r="C29" s="20" t="s">
        <v>96</v>
      </c>
      <c r="D29" s="14">
        <v>6806.4</v>
      </c>
      <c r="E29" s="14">
        <v>6500.1</v>
      </c>
      <c r="F29" s="12">
        <f>E29-D29</f>
        <v>-306.29999999999927</v>
      </c>
      <c r="G29" s="12">
        <f t="shared" ref="G29:G30" si="6">(E29/D29)*100</f>
        <v>95.499823695345569</v>
      </c>
    </row>
    <row r="30" spans="2:7" s="3" customFormat="1" ht="105" x14ac:dyDescent="0.25">
      <c r="B30" s="30" t="s">
        <v>95</v>
      </c>
      <c r="C30" s="20" t="s">
        <v>97</v>
      </c>
      <c r="D30" s="14">
        <v>358.3</v>
      </c>
      <c r="E30" s="14">
        <v>342.2</v>
      </c>
      <c r="F30" s="12">
        <f t="shared" ref="F30" si="7">E30-D30</f>
        <v>-16.100000000000023</v>
      </c>
      <c r="G30" s="12">
        <f t="shared" si="6"/>
        <v>95.506558749651134</v>
      </c>
    </row>
    <row r="31" spans="2:7" ht="60" x14ac:dyDescent="0.25">
      <c r="B31" s="6" t="s">
        <v>28</v>
      </c>
      <c r="C31" s="13" t="s">
        <v>29</v>
      </c>
      <c r="D31" s="37">
        <v>137729.1</v>
      </c>
      <c r="E31" s="37">
        <v>137728.79999999999</v>
      </c>
      <c r="F31" s="12">
        <f>E31-D31</f>
        <v>-0.3000000000174623</v>
      </c>
      <c r="G31" s="12">
        <f t="shared" si="5"/>
        <v>99.99978218110769</v>
      </c>
    </row>
    <row r="32" spans="2:7" ht="60" x14ac:dyDescent="0.25">
      <c r="B32" s="6" t="s">
        <v>22</v>
      </c>
      <c r="C32" s="13" t="s">
        <v>23</v>
      </c>
      <c r="D32" s="12">
        <v>18967.8</v>
      </c>
      <c r="E32" s="12">
        <v>18652.8</v>
      </c>
      <c r="F32" s="12">
        <f t="shared" si="0"/>
        <v>-315</v>
      </c>
      <c r="G32" s="12">
        <f t="shared" si="5"/>
        <v>98.339290798089394</v>
      </c>
    </row>
    <row r="33" spans="2:7" ht="57.75" x14ac:dyDescent="0.25">
      <c r="B33" s="7" t="s">
        <v>43</v>
      </c>
      <c r="C33" s="16" t="s">
        <v>45</v>
      </c>
      <c r="D33" s="8">
        <f>D34+D35</f>
        <v>29682.100000000002</v>
      </c>
      <c r="E33" s="8">
        <f>E34+E35</f>
        <v>29681.899999999998</v>
      </c>
      <c r="F33" s="8">
        <f>E33-D33</f>
        <v>-0.20000000000436557</v>
      </c>
      <c r="G33" s="8">
        <f t="shared" si="5"/>
        <v>99.99932619322756</v>
      </c>
    </row>
    <row r="34" spans="2:7" ht="60" x14ac:dyDescent="0.25">
      <c r="B34" s="6" t="s">
        <v>44</v>
      </c>
      <c r="C34" s="17" t="s">
        <v>46</v>
      </c>
      <c r="D34" s="38">
        <v>29643.7</v>
      </c>
      <c r="E34" s="38">
        <v>29643.599999999999</v>
      </c>
      <c r="F34" s="12">
        <f t="shared" si="0"/>
        <v>-0.10000000000218279</v>
      </c>
      <c r="G34" s="12">
        <f t="shared" si="5"/>
        <v>99.999662660194232</v>
      </c>
    </row>
    <row r="35" spans="2:7" ht="60" x14ac:dyDescent="0.25">
      <c r="B35" s="30" t="s">
        <v>98</v>
      </c>
      <c r="C35" s="17" t="s">
        <v>99</v>
      </c>
      <c r="D35" s="38">
        <v>38.4</v>
      </c>
      <c r="E35" s="38">
        <v>38.299999999999997</v>
      </c>
      <c r="F35" s="12">
        <f t="shared" si="0"/>
        <v>-0.10000000000000142</v>
      </c>
      <c r="G35" s="12">
        <f t="shared" si="5"/>
        <v>99.739583333333329</v>
      </c>
    </row>
    <row r="36" spans="2:7" s="3" customFormat="1" ht="57" x14ac:dyDescent="0.2">
      <c r="B36" s="7" t="s">
        <v>30</v>
      </c>
      <c r="C36" s="15" t="s">
        <v>31</v>
      </c>
      <c r="D36" s="10">
        <f>SUM(D37:D38)</f>
        <v>22214.3</v>
      </c>
      <c r="E36" s="10">
        <f>SUM(E37:E38)</f>
        <v>21779.9</v>
      </c>
      <c r="F36" s="8">
        <f t="shared" si="0"/>
        <v>-434.39999999999782</v>
      </c>
      <c r="G36" s="8">
        <f t="shared" ref="G36" si="8">(E36/D36)*100</f>
        <v>98.044502865271483</v>
      </c>
    </row>
    <row r="37" spans="2:7" ht="60" x14ac:dyDescent="0.25">
      <c r="B37" s="6" t="s">
        <v>32</v>
      </c>
      <c r="C37" s="13" t="s">
        <v>35</v>
      </c>
      <c r="D37" s="38">
        <v>4059</v>
      </c>
      <c r="E37" s="38">
        <v>4058.9</v>
      </c>
      <c r="F37" s="12">
        <f t="shared" si="0"/>
        <v>-9.9999999999909051E-2</v>
      </c>
      <c r="G37" s="12">
        <f t="shared" si="5"/>
        <v>99.997536338999765</v>
      </c>
    </row>
    <row r="38" spans="2:7" ht="60" x14ac:dyDescent="0.25">
      <c r="B38" s="6" t="s">
        <v>33</v>
      </c>
      <c r="C38" s="13" t="s">
        <v>34</v>
      </c>
      <c r="D38" s="38">
        <v>18155.3</v>
      </c>
      <c r="E38" s="38">
        <v>17721</v>
      </c>
      <c r="F38" s="12">
        <f t="shared" si="0"/>
        <v>-434.29999999999927</v>
      </c>
      <c r="G38" s="12">
        <f t="shared" si="5"/>
        <v>97.607861065363835</v>
      </c>
    </row>
    <row r="39" spans="2:7" ht="42.75" x14ac:dyDescent="0.25">
      <c r="B39" s="29" t="s">
        <v>82</v>
      </c>
      <c r="C39" s="16" t="s">
        <v>83</v>
      </c>
      <c r="D39" s="8">
        <f>D40</f>
        <v>23167.3</v>
      </c>
      <c r="E39" s="8">
        <f>E40</f>
        <v>23167.3</v>
      </c>
      <c r="F39" s="8">
        <f t="shared" si="0"/>
        <v>0</v>
      </c>
      <c r="G39" s="8">
        <f t="shared" si="5"/>
        <v>100</v>
      </c>
    </row>
    <row r="40" spans="2:7" ht="51.75" customHeight="1" x14ac:dyDescent="0.25">
      <c r="B40" s="30" t="s">
        <v>84</v>
      </c>
      <c r="C40" s="17" t="s">
        <v>85</v>
      </c>
      <c r="D40" s="12">
        <v>23167.3</v>
      </c>
      <c r="E40" s="12">
        <v>23167.3</v>
      </c>
      <c r="F40" s="12">
        <f t="shared" si="0"/>
        <v>0</v>
      </c>
      <c r="G40" s="12">
        <f t="shared" si="5"/>
        <v>100</v>
      </c>
    </row>
    <row r="41" spans="2:7" ht="57" x14ac:dyDescent="0.25">
      <c r="B41" s="29" t="s">
        <v>53</v>
      </c>
      <c r="C41" s="16" t="s">
        <v>54</v>
      </c>
      <c r="D41" s="10">
        <f>SUM(D42:D43)</f>
        <v>51963</v>
      </c>
      <c r="E41" s="10">
        <f>SUM(E42:E43)</f>
        <v>51962.400000000001</v>
      </c>
      <c r="F41" s="8">
        <f>E41-D41</f>
        <v>-0.59999999999854481</v>
      </c>
      <c r="G41" s="8">
        <f t="shared" si="5"/>
        <v>99.998845332255655</v>
      </c>
    </row>
    <row r="42" spans="2:7" ht="60" x14ac:dyDescent="0.25">
      <c r="B42" s="30" t="s">
        <v>86</v>
      </c>
      <c r="C42" s="17" t="s">
        <v>87</v>
      </c>
      <c r="D42" s="38">
        <v>3982.6000000000004</v>
      </c>
      <c r="E42" s="38">
        <v>3982.5</v>
      </c>
      <c r="F42" s="12">
        <f t="shared" si="0"/>
        <v>-0.1000000000003638</v>
      </c>
      <c r="G42" s="12">
        <f t="shared" ref="G42:G43" si="9">(E42/D42)*100</f>
        <v>99.99748907748706</v>
      </c>
    </row>
    <row r="43" spans="2:7" ht="60" x14ac:dyDescent="0.25">
      <c r="B43" s="30" t="s">
        <v>55</v>
      </c>
      <c r="C43" s="17" t="s">
        <v>56</v>
      </c>
      <c r="D43" s="38">
        <v>47980.4</v>
      </c>
      <c r="E43" s="38">
        <v>47979.9</v>
      </c>
      <c r="F43" s="12">
        <f t="shared" si="0"/>
        <v>-0.5</v>
      </c>
      <c r="G43" s="12">
        <f t="shared" si="9"/>
        <v>99.998957907812354</v>
      </c>
    </row>
    <row r="44" spans="2:7" ht="57.75" x14ac:dyDescent="0.25">
      <c r="B44" s="23" t="s">
        <v>47</v>
      </c>
      <c r="C44" s="16" t="s">
        <v>48</v>
      </c>
      <c r="D44" s="27">
        <f>SUM(D45:D48)</f>
        <v>3544.5</v>
      </c>
      <c r="E44" s="27">
        <f>SUM(E45:E48)</f>
        <v>3341.2999999999997</v>
      </c>
      <c r="F44" s="27">
        <f>E44-D44</f>
        <v>-203.20000000000027</v>
      </c>
      <c r="G44" s="8">
        <f>(E44/D44)*100</f>
        <v>94.267174495697546</v>
      </c>
    </row>
    <row r="45" spans="2:7" ht="45" x14ac:dyDescent="0.25">
      <c r="B45" s="18" t="s">
        <v>88</v>
      </c>
      <c r="C45" s="20" t="s">
        <v>89</v>
      </c>
      <c r="D45" s="39">
        <v>9</v>
      </c>
      <c r="E45" s="39">
        <v>9</v>
      </c>
      <c r="F45" s="12">
        <f t="shared" si="0"/>
        <v>0</v>
      </c>
      <c r="G45" s="12">
        <f t="shared" ref="G45:G47" si="10">(E45/D45)*100</f>
        <v>100</v>
      </c>
    </row>
    <row r="46" spans="2:7" ht="60" x14ac:dyDescent="0.25">
      <c r="B46" s="18" t="s">
        <v>14</v>
      </c>
      <c r="C46" s="20" t="s">
        <v>49</v>
      </c>
      <c r="D46" s="39">
        <v>41.1</v>
      </c>
      <c r="E46" s="39">
        <v>41.1</v>
      </c>
      <c r="F46" s="12">
        <f t="shared" si="0"/>
        <v>0</v>
      </c>
      <c r="G46" s="12">
        <f t="shared" si="10"/>
        <v>100</v>
      </c>
    </row>
    <row r="47" spans="2:7" ht="30" x14ac:dyDescent="0.25">
      <c r="B47" s="18" t="s">
        <v>68</v>
      </c>
      <c r="C47" s="20" t="s">
        <v>69</v>
      </c>
      <c r="D47" s="40">
        <v>65</v>
      </c>
      <c r="E47" s="40">
        <v>65</v>
      </c>
      <c r="F47" s="12">
        <f t="shared" si="0"/>
        <v>0</v>
      </c>
      <c r="G47" s="12">
        <f t="shared" si="10"/>
        <v>100</v>
      </c>
    </row>
    <row r="48" spans="2:7" ht="60" x14ac:dyDescent="0.25">
      <c r="B48" s="19" t="s">
        <v>70</v>
      </c>
      <c r="C48" s="20" t="s">
        <v>71</v>
      </c>
      <c r="D48" s="40">
        <v>3429.4</v>
      </c>
      <c r="E48" s="40">
        <v>3226.2</v>
      </c>
      <c r="F48" s="12">
        <f>E48-D48</f>
        <v>-203.20000000000027</v>
      </c>
      <c r="G48" s="12">
        <f t="shared" ref="G48:G52" si="11">(E48/D48)*100</f>
        <v>94.074765265060933</v>
      </c>
    </row>
    <row r="49" spans="2:7" ht="72" x14ac:dyDescent="0.25">
      <c r="B49" s="21" t="s">
        <v>72</v>
      </c>
      <c r="C49" s="16" t="s">
        <v>73</v>
      </c>
      <c r="D49" s="27">
        <f>SUM(D50:D53)</f>
        <v>68174.100000000006</v>
      </c>
      <c r="E49" s="27">
        <f>SUM(E50:E53)</f>
        <v>67598.7</v>
      </c>
      <c r="F49" s="8">
        <f t="shared" ref="F49:F52" si="12">E49-D49</f>
        <v>-575.40000000000873</v>
      </c>
      <c r="G49" s="8">
        <f t="shared" si="11"/>
        <v>99.155984457440567</v>
      </c>
    </row>
    <row r="50" spans="2:7" ht="45" x14ac:dyDescent="0.25">
      <c r="B50" s="22" t="s">
        <v>74</v>
      </c>
      <c r="C50" s="20" t="s">
        <v>75</v>
      </c>
      <c r="D50" s="41">
        <v>16159.4</v>
      </c>
      <c r="E50" s="41">
        <v>16157.1</v>
      </c>
      <c r="F50" s="12">
        <f t="shared" si="12"/>
        <v>-2.2999999999992724</v>
      </c>
      <c r="G50" s="12">
        <f t="shared" si="11"/>
        <v>99.985766798272209</v>
      </c>
    </row>
    <row r="51" spans="2:7" ht="45" x14ac:dyDescent="0.25">
      <c r="B51" s="22" t="s">
        <v>76</v>
      </c>
      <c r="C51" s="20" t="s">
        <v>77</v>
      </c>
      <c r="D51" s="41">
        <v>18269.5</v>
      </c>
      <c r="E51" s="41">
        <v>18266.900000000001</v>
      </c>
      <c r="F51" s="12">
        <f t="shared" si="12"/>
        <v>-2.5999999999985448</v>
      </c>
      <c r="G51" s="12">
        <f t="shared" si="11"/>
        <v>99.985768630778082</v>
      </c>
    </row>
    <row r="52" spans="2:7" ht="45" x14ac:dyDescent="0.25">
      <c r="B52" s="22" t="s">
        <v>78</v>
      </c>
      <c r="C52" s="20" t="s">
        <v>79</v>
      </c>
      <c r="D52" s="41">
        <v>32731.200000000001</v>
      </c>
      <c r="E52" s="41">
        <v>32160.7</v>
      </c>
      <c r="F52" s="12">
        <f t="shared" si="12"/>
        <v>-570.5</v>
      </c>
      <c r="G52" s="12">
        <f t="shared" si="11"/>
        <v>98.2570147137899</v>
      </c>
    </row>
    <row r="53" spans="2:7" ht="60" x14ac:dyDescent="0.25">
      <c r="B53" s="22" t="s">
        <v>100</v>
      </c>
      <c r="C53" s="20" t="s">
        <v>101</v>
      </c>
      <c r="D53" s="41">
        <v>1014</v>
      </c>
      <c r="E53" s="41">
        <v>1014</v>
      </c>
      <c r="F53" s="12">
        <f t="shared" ref="F53" si="13">E53-D53</f>
        <v>0</v>
      </c>
      <c r="G53" s="12">
        <f t="shared" ref="G53" si="14">(E53/D53)*100</f>
        <v>100</v>
      </c>
    </row>
  </sheetData>
  <mergeCells count="6">
    <mergeCell ref="B2:G2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2024-10-14T06:11:06Z</dcterms:modified>
</cp:coreProperties>
</file>