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130" yWindow="0" windowWidth="22260" windowHeight="12645"/>
  </bookViews>
  <sheets>
    <sheet name="9 месяце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F12" i="1"/>
  <c r="G12" i="1"/>
  <c r="G32" i="1" l="1"/>
  <c r="F32" i="1"/>
  <c r="F31" i="1" s="1"/>
  <c r="E31" i="1"/>
  <c r="D31" i="1"/>
  <c r="G31" i="1" l="1"/>
  <c r="F22" i="1"/>
  <c r="G22" i="1"/>
  <c r="E18" i="1"/>
  <c r="D18" i="1"/>
  <c r="F16" i="1"/>
  <c r="E14" i="1"/>
  <c r="D14" i="1"/>
  <c r="G16" i="1"/>
  <c r="D28" i="1" l="1"/>
  <c r="E28" i="1"/>
  <c r="G28" i="1" s="1"/>
  <c r="G29" i="1"/>
  <c r="F29" i="1"/>
  <c r="F19" i="1"/>
  <c r="G19" i="1"/>
  <c r="E38" i="1" l="1"/>
  <c r="D38" i="1"/>
  <c r="E7" i="1"/>
  <c r="E36" i="1" l="1"/>
  <c r="D36" i="1"/>
  <c r="E33" i="1"/>
  <c r="D33" i="1"/>
  <c r="E23" i="1"/>
  <c r="D23" i="1"/>
  <c r="G10" i="1"/>
  <c r="G11" i="1"/>
  <c r="G13" i="1"/>
  <c r="G15" i="1"/>
  <c r="G17" i="1"/>
  <c r="G20" i="1"/>
  <c r="G21" i="1"/>
  <c r="G24" i="1"/>
  <c r="G25" i="1"/>
  <c r="G26" i="1"/>
  <c r="G27" i="1"/>
  <c r="G30" i="1"/>
  <c r="G34" i="1"/>
  <c r="G35" i="1"/>
  <c r="G37" i="1"/>
  <c r="G39" i="1"/>
  <c r="G40" i="1"/>
  <c r="G8" i="1"/>
  <c r="G9" i="1"/>
  <c r="F8" i="1"/>
  <c r="F9" i="1"/>
  <c r="F10" i="1"/>
  <c r="F11" i="1"/>
  <c r="F13" i="1"/>
  <c r="F15" i="1"/>
  <c r="F17" i="1"/>
  <c r="F20" i="1"/>
  <c r="F21" i="1"/>
  <c r="F24" i="1"/>
  <c r="F25" i="1"/>
  <c r="F26" i="1"/>
  <c r="F27" i="1"/>
  <c r="F30" i="1"/>
  <c r="F28" i="1" s="1"/>
  <c r="F34" i="1"/>
  <c r="F35" i="1"/>
  <c r="F37" i="1"/>
  <c r="F36" i="1" s="1"/>
  <c r="F39" i="1"/>
  <c r="F40" i="1"/>
  <c r="D6" i="1" l="1"/>
  <c r="E6" i="1"/>
  <c r="F18" i="1"/>
  <c r="F14" i="1"/>
  <c r="F38" i="1"/>
  <c r="F7" i="1"/>
  <c r="F33" i="1"/>
  <c r="G36" i="1"/>
  <c r="F23" i="1"/>
  <c r="G23" i="1"/>
  <c r="G33" i="1"/>
  <c r="G38" i="1"/>
  <c r="G18" i="1"/>
  <c r="G14" i="1"/>
  <c r="G7" i="1"/>
  <c r="F6" i="1" l="1"/>
  <c r="G6" i="1"/>
</calcChain>
</file>

<file path=xl/sharedStrings.xml><?xml version="1.0" encoding="utf-8"?>
<sst xmlns="http://schemas.openxmlformats.org/spreadsheetml/2006/main" count="101" uniqueCount="57">
  <si>
    <t>Наименование</t>
  </si>
  <si>
    <t>Раздел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</si>
  <si>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</si>
  <si>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</si>
  <si>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</si>
  <si>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</si>
  <si>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</si>
  <si>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</si>
  <si>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</si>
  <si>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</si>
  <si>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</si>
  <si>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</si>
  <si>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</si>
  <si>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</si>
  <si>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</si>
  <si>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</si>
  <si>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</si>
  <si>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</si>
  <si>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</si>
  <si>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</si>
  <si>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</si>
  <si>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</si>
  <si>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05</t>
  </si>
  <si>
    <t>Транспорт</t>
  </si>
  <si>
    <t>08</t>
  </si>
  <si>
    <t>Дорожное хозяйство (дорожные фонды)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</si>
  <si>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</si>
  <si>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</si>
  <si>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</si>
  <si>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</si>
  <si>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</si>
  <si>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</si>
  <si>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</si>
  <si>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</si>
  <si>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</si>
  <si>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</si>
  <si>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</si>
  <si>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</si>
  <si>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</si>
  <si>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</si>
  <si>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</si>
  <si>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</si>
  <si>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</si>
  <si>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</si>
  <si>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</si>
  <si>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</si>
  <si>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</si>
  <si>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>Под-раздел</t>
  </si>
  <si>
    <t>Сельское хозяйство и рыболовство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</si>
  <si>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</si>
  <si>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</si>
  <si>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экономики</t>
  </si>
  <si>
    <t>КУЛЬТУРА, КИНЕМАТОГРАФИЯ</t>
  </si>
  <si>
    <t>Культура</t>
  </si>
  <si>
    <t>Обеспечение проведения выборов и референдумов</t>
  </si>
  <si>
    <t>Сведения об исполнении районного бюджета по расходам в разрезе разделов и подразделов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девять меяцев 2024 года в сравнении с запланированными значениями на соответствующий период</t>
  </si>
  <si>
    <t>Кассовый план на девять месяцев                                      2024 года,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</si>
</sst>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7">
    <xf numFmtId="0" fontId="0" fillId="0" borderId="0" xfId="0"/>
    <xf numFmtId="166" fontId="1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Font="1"/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0"/>
  <sheetViews>
    <sheetView tabSelected="1" topLeftCell="A34" zoomScaleNormal="100" workbookViewId="0">
      <selection activeCell="E4" sqref="E4:E5"/>
    </sheetView>
  </sheetViews>
  <sheetFormatPr defaultColWidth="8.85546875" defaultRowHeight="15" x14ac:dyDescent="0.25"/>
  <cols>
    <col min="1" max="1" width="45.42578125" style="3" customWidth="1"/>
    <col min="2" max="3" width="8.7109375" style="3" customWidth="1"/>
    <col min="4" max="6" width="15.85546875" style="3" customWidth="1"/>
    <col min="7" max="7" width="12.85546875" style="3" customWidth="1"/>
    <col min="8" max="16384" width="8.85546875" style="3"/>
  </cols>
  <sheetData>
    <row r="2" spans="1:7" ht="30" customHeight="1" x14ac:dyDescent="0.25">
      <c r="A2" s="13" t="s">
        <v>55</v>
      </c>
      <c r="B2" s="13"/>
      <c r="C2" s="13"/>
      <c r="D2" s="13"/>
      <c r="E2" s="13"/>
      <c r="F2" s="13"/>
      <c r="G2" s="13"/>
    </row>
    <row r="4" spans="1:7" ht="13.9" customHeight="1" x14ac:dyDescent="0.25">
      <c r="A4" s="15" t="s">
        <v>0</v>
      </c>
      <c r="B4" s="15" t="s">
        <v>1</v>
      </c>
      <c r="C4" s="15" t="s">
        <v>47</v>
      </c>
      <c r="D4" s="16" t="s">
        <v>56</v>
      </c>
      <c r="E4" s="16" t="s">
        <v>43</v>
      </c>
      <c r="F4" s="14" t="s">
        <v>44</v>
      </c>
      <c r="G4" s="14"/>
    </row>
    <row r="5" spans="1:7" ht="69" customHeight="1" x14ac:dyDescent="0.25">
      <c r="A5" s="15"/>
      <c r="B5" s="15"/>
      <c r="C5" s="15"/>
      <c r="D5" s="16"/>
      <c r="E5" s="16"/>
      <c r="F5" s="1" t="s">
        <v>45</v>
      </c>
      <c r="G5" s="4" t="s">
        <v>46</v>
      </c>
    </row>
    <row r="6" spans="1:7" s="2" customFormat="1" x14ac:dyDescent="0.25">
      <c r="A6" s="5" t="s">
        <v>2</v>
      </c>
      <c r="B6" s="6"/>
      <c r="C6" s="6"/>
      <c r="D6" s="7">
        <f>D7+D14+D18+D23+D28+D33+D36+D38+D31</f>
        <v>1093368.9999999998</v>
      </c>
      <c r="E6" s="7">
        <f>E7+E14+E18+E23+E28+E33+E36+E38+E31</f>
        <v>1083949.8000000003</v>
      </c>
      <c r="F6" s="7">
        <f>F7+F14+F18+F23+F28+F33+F36+F38</f>
        <v>-9419.1999999999989</v>
      </c>
      <c r="G6" s="7">
        <f>(E6/D6)*100</f>
        <v>99.138515908170106</v>
      </c>
    </row>
    <row r="7" spans="1:7" s="2" customFormat="1" x14ac:dyDescent="0.25">
      <c r="A7" s="5" t="s">
        <v>3</v>
      </c>
      <c r="B7" s="6" t="s">
        <v>4</v>
      </c>
      <c r="C7" s="6"/>
      <c r="D7" s="7">
        <f>SUM(D8:D13)</f>
        <v>167732.79999999999</v>
      </c>
      <c r="E7" s="7">
        <f>SUM(E8:E13)</f>
        <v>166199.9</v>
      </c>
      <c r="F7" s="7">
        <f>SUM(F8:F13)</f>
        <v>-1532.8999999999901</v>
      </c>
      <c r="G7" s="7">
        <f t="shared" ref="G7:G40" si="0">(E7/D7)*100</f>
        <v>99.086105997157389</v>
      </c>
    </row>
    <row r="8" spans="1:7" ht="45" x14ac:dyDescent="0.25">
      <c r="A8" s="8" t="s">
        <v>5</v>
      </c>
      <c r="B8" s="9" t="s">
        <v>4</v>
      </c>
      <c r="C8" s="9" t="s">
        <v>6</v>
      </c>
      <c r="D8" s="10">
        <v>3860.5</v>
      </c>
      <c r="E8" s="10">
        <v>3860.4</v>
      </c>
      <c r="F8" s="10">
        <f t="shared" ref="F8:F40" si="1">E8-D8</f>
        <v>-9.9999999999909051E-2</v>
      </c>
      <c r="G8" s="10">
        <f t="shared" si="0"/>
        <v>99.997409661960887</v>
      </c>
    </row>
    <row r="9" spans="1:7" ht="60" x14ac:dyDescent="0.25">
      <c r="A9" s="8" t="s">
        <v>7</v>
      </c>
      <c r="B9" s="9" t="s">
        <v>4</v>
      </c>
      <c r="C9" s="9" t="s">
        <v>8</v>
      </c>
      <c r="D9" s="10">
        <v>16204</v>
      </c>
      <c r="E9" s="10">
        <v>16199</v>
      </c>
      <c r="F9" s="10">
        <f t="shared" si="1"/>
        <v>-5</v>
      </c>
      <c r="G9" s="10">
        <f t="shared" si="0"/>
        <v>99.969143421377439</v>
      </c>
    </row>
    <row r="10" spans="1:7" ht="60" x14ac:dyDescent="0.25">
      <c r="A10" s="8" t="s">
        <v>9</v>
      </c>
      <c r="B10" s="9" t="s">
        <v>4</v>
      </c>
      <c r="C10" s="9" t="s">
        <v>10</v>
      </c>
      <c r="D10" s="10">
        <v>63897</v>
      </c>
      <c r="E10" s="10">
        <v>63895.6</v>
      </c>
      <c r="F10" s="10">
        <f t="shared" si="1"/>
        <v>-1.4000000000014552</v>
      </c>
      <c r="G10" s="10">
        <f t="shared" si="0"/>
        <v>99.997808973817243</v>
      </c>
    </row>
    <row r="11" spans="1:7" ht="45" x14ac:dyDescent="0.25">
      <c r="A11" s="8" t="s">
        <v>11</v>
      </c>
      <c r="B11" s="9" t="s">
        <v>4</v>
      </c>
      <c r="C11" s="9" t="s">
        <v>12</v>
      </c>
      <c r="D11" s="10">
        <v>45076.2</v>
      </c>
      <c r="E11" s="10">
        <v>43771.600000000006</v>
      </c>
      <c r="F11" s="10">
        <f t="shared" si="1"/>
        <v>-1304.5999999999913</v>
      </c>
      <c r="G11" s="10">
        <f t="shared" si="0"/>
        <v>97.105789751576239</v>
      </c>
    </row>
    <row r="12" spans="1:7" ht="30" customHeight="1" x14ac:dyDescent="0.25">
      <c r="A12" s="8" t="s">
        <v>54</v>
      </c>
      <c r="B12" s="9" t="s">
        <v>4</v>
      </c>
      <c r="C12" s="9" t="s">
        <v>33</v>
      </c>
      <c r="D12" s="10">
        <v>16244.3</v>
      </c>
      <c r="E12" s="10">
        <v>16231.4</v>
      </c>
      <c r="F12" s="10">
        <f t="shared" ref="F12" si="2">E12-D12</f>
        <v>-12.899999999999636</v>
      </c>
      <c r="G12" s="10">
        <f t="shared" ref="G12" si="3">(E12/D12)*100</f>
        <v>99.920587529164067</v>
      </c>
    </row>
    <row r="13" spans="1:7" x14ac:dyDescent="0.25">
      <c r="A13" s="8" t="s">
        <v>13</v>
      </c>
      <c r="B13" s="9" t="s">
        <v>4</v>
      </c>
      <c r="C13" s="9" t="s">
        <v>14</v>
      </c>
      <c r="D13" s="10">
        <v>22450.799999999999</v>
      </c>
      <c r="E13" s="10">
        <v>22241.9</v>
      </c>
      <c r="F13" s="10">
        <f t="shared" si="1"/>
        <v>-208.89999999999782</v>
      </c>
      <c r="G13" s="10">
        <f t="shared" si="0"/>
        <v>99.069520907940927</v>
      </c>
    </row>
    <row r="14" spans="1:7" s="2" customFormat="1" ht="43.5" x14ac:dyDescent="0.25">
      <c r="A14" s="5" t="s">
        <v>15</v>
      </c>
      <c r="B14" s="6" t="s">
        <v>8</v>
      </c>
      <c r="C14" s="6"/>
      <c r="D14" s="7">
        <f>D15+D17+D16</f>
        <v>30217.199999999997</v>
      </c>
      <c r="E14" s="7">
        <f>E15+E17+E16</f>
        <v>30210.2</v>
      </c>
      <c r="F14" s="7">
        <f>F15+F17+F16</f>
        <v>-7.0000000000004547</v>
      </c>
      <c r="G14" s="7">
        <f t="shared" si="0"/>
        <v>99.976834385714113</v>
      </c>
    </row>
    <row r="15" spans="1:7" x14ac:dyDescent="0.25">
      <c r="A15" s="8" t="s">
        <v>16</v>
      </c>
      <c r="B15" s="9" t="s">
        <v>8</v>
      </c>
      <c r="C15" s="9" t="s">
        <v>17</v>
      </c>
      <c r="D15" s="10">
        <v>22384.799999999999</v>
      </c>
      <c r="E15" s="10">
        <v>22383.3</v>
      </c>
      <c r="F15" s="10">
        <f t="shared" si="1"/>
        <v>-1.5</v>
      </c>
      <c r="G15" s="10">
        <f t="shared" si="0"/>
        <v>99.993299024337944</v>
      </c>
    </row>
    <row r="16" spans="1:7" ht="46.5" customHeight="1" x14ac:dyDescent="0.25">
      <c r="A16" s="8" t="s">
        <v>50</v>
      </c>
      <c r="B16" s="9" t="s">
        <v>8</v>
      </c>
      <c r="C16" s="9">
        <v>10</v>
      </c>
      <c r="D16" s="10">
        <v>6244.1</v>
      </c>
      <c r="E16" s="10">
        <v>6238.7</v>
      </c>
      <c r="F16" s="10">
        <f t="shared" si="1"/>
        <v>-5.4000000000005457</v>
      </c>
      <c r="G16" s="10">
        <f t="shared" si="0"/>
        <v>99.91351836133309</v>
      </c>
    </row>
    <row r="17" spans="1:7" ht="46.5" customHeight="1" x14ac:dyDescent="0.25">
      <c r="A17" s="8" t="s">
        <v>19</v>
      </c>
      <c r="B17" s="9" t="s">
        <v>8</v>
      </c>
      <c r="C17" s="9" t="s">
        <v>20</v>
      </c>
      <c r="D17" s="10">
        <v>1588.3</v>
      </c>
      <c r="E17" s="10">
        <v>1588.2</v>
      </c>
      <c r="F17" s="10">
        <f t="shared" si="1"/>
        <v>-9.9999999999909051E-2</v>
      </c>
      <c r="G17" s="10">
        <f t="shared" si="0"/>
        <v>99.993703960209032</v>
      </c>
    </row>
    <row r="18" spans="1:7" s="2" customFormat="1" x14ac:dyDescent="0.25">
      <c r="A18" s="5" t="s">
        <v>21</v>
      </c>
      <c r="B18" s="6" t="s">
        <v>10</v>
      </c>
      <c r="C18" s="6"/>
      <c r="D18" s="7">
        <f>SUM(D19:D22)</f>
        <v>72966.5</v>
      </c>
      <c r="E18" s="7">
        <f>SUM(E19:E22)</f>
        <v>72532.399999999994</v>
      </c>
      <c r="F18" s="7">
        <f>SUM(F19:F22)</f>
        <v>-434.09999999999854</v>
      </c>
      <c r="G18" s="7">
        <f t="shared" si="0"/>
        <v>99.405069449678948</v>
      </c>
    </row>
    <row r="19" spans="1:7" s="2" customFormat="1" x14ac:dyDescent="0.25">
      <c r="A19" s="8" t="s">
        <v>48</v>
      </c>
      <c r="B19" s="9" t="s">
        <v>10</v>
      </c>
      <c r="C19" s="11" t="s">
        <v>22</v>
      </c>
      <c r="D19" s="10">
        <v>51963</v>
      </c>
      <c r="E19" s="10">
        <v>51962.400000000001</v>
      </c>
      <c r="F19" s="10">
        <f t="shared" ref="F19" si="4">E19-D19</f>
        <v>-0.59999999999854481</v>
      </c>
      <c r="G19" s="10">
        <f t="shared" ref="G19" si="5">(E19/D19)*100</f>
        <v>99.998845332255655</v>
      </c>
    </row>
    <row r="20" spans="1:7" x14ac:dyDescent="0.25">
      <c r="A20" s="8" t="s">
        <v>23</v>
      </c>
      <c r="B20" s="9" t="s">
        <v>10</v>
      </c>
      <c r="C20" s="9" t="s">
        <v>24</v>
      </c>
      <c r="D20" s="10">
        <v>6660</v>
      </c>
      <c r="E20" s="10">
        <v>6413.5</v>
      </c>
      <c r="F20" s="10">
        <f t="shared" si="1"/>
        <v>-246.5</v>
      </c>
      <c r="G20" s="10">
        <f t="shared" si="0"/>
        <v>96.298798798798799</v>
      </c>
    </row>
    <row r="21" spans="1:7" x14ac:dyDescent="0.25">
      <c r="A21" s="8" t="s">
        <v>25</v>
      </c>
      <c r="B21" s="9" t="s">
        <v>10</v>
      </c>
      <c r="C21" s="9" t="s">
        <v>17</v>
      </c>
      <c r="D21" s="10">
        <v>14278.5</v>
      </c>
      <c r="E21" s="10">
        <v>14091.5</v>
      </c>
      <c r="F21" s="10">
        <f t="shared" si="1"/>
        <v>-187</v>
      </c>
      <c r="G21" s="10">
        <f t="shared" si="0"/>
        <v>98.690338621003605</v>
      </c>
    </row>
    <row r="22" spans="1:7" ht="27.75" customHeight="1" x14ac:dyDescent="0.25">
      <c r="A22" s="8" t="s">
        <v>51</v>
      </c>
      <c r="B22" s="9" t="s">
        <v>10</v>
      </c>
      <c r="C22" s="9">
        <v>12</v>
      </c>
      <c r="D22" s="10">
        <v>65</v>
      </c>
      <c r="E22" s="10">
        <v>65</v>
      </c>
      <c r="F22" s="10">
        <f>E22-D22</f>
        <v>0</v>
      </c>
      <c r="G22" s="10">
        <f t="shared" si="0"/>
        <v>100</v>
      </c>
    </row>
    <row r="23" spans="1:7" s="2" customFormat="1" ht="14.45" customHeight="1" x14ac:dyDescent="0.25">
      <c r="A23" s="5" t="s">
        <v>27</v>
      </c>
      <c r="B23" s="6" t="s">
        <v>22</v>
      </c>
      <c r="C23" s="6"/>
      <c r="D23" s="7">
        <f>D24+D25+D26+D27</f>
        <v>542223.69999999995</v>
      </c>
      <c r="E23" s="7">
        <f t="shared" ref="E23:F23" si="6">E24+E25+E26+E27</f>
        <v>536938.80000000005</v>
      </c>
      <c r="F23" s="7">
        <f t="shared" si="6"/>
        <v>-5284.9000000000087</v>
      </c>
      <c r="G23" s="7">
        <f t="shared" si="0"/>
        <v>99.025328476051513</v>
      </c>
    </row>
    <row r="24" spans="1:7" x14ac:dyDescent="0.25">
      <c r="A24" s="8" t="s">
        <v>28</v>
      </c>
      <c r="B24" s="9" t="s">
        <v>22</v>
      </c>
      <c r="C24" s="9" t="s">
        <v>4</v>
      </c>
      <c r="D24" s="10">
        <v>13511</v>
      </c>
      <c r="E24" s="10">
        <v>12416</v>
      </c>
      <c r="F24" s="10">
        <f t="shared" si="1"/>
        <v>-1095</v>
      </c>
      <c r="G24" s="10">
        <f t="shared" si="0"/>
        <v>91.895492561616464</v>
      </c>
    </row>
    <row r="25" spans="1:7" x14ac:dyDescent="0.25">
      <c r="A25" s="8" t="s">
        <v>29</v>
      </c>
      <c r="B25" s="9" t="s">
        <v>22</v>
      </c>
      <c r="C25" s="9" t="s">
        <v>6</v>
      </c>
      <c r="D25" s="10">
        <v>361464.39999999997</v>
      </c>
      <c r="E25" s="10">
        <v>360776.39999999997</v>
      </c>
      <c r="F25" s="10">
        <f t="shared" si="1"/>
        <v>-688</v>
      </c>
      <c r="G25" s="10">
        <f t="shared" si="0"/>
        <v>99.809663136950689</v>
      </c>
    </row>
    <row r="26" spans="1:7" x14ac:dyDescent="0.25">
      <c r="A26" s="8" t="s">
        <v>30</v>
      </c>
      <c r="B26" s="9" t="s">
        <v>22</v>
      </c>
      <c r="C26" s="9" t="s">
        <v>8</v>
      </c>
      <c r="D26" s="10">
        <v>79676.3</v>
      </c>
      <c r="E26" s="10">
        <v>76197.100000000006</v>
      </c>
      <c r="F26" s="10">
        <f t="shared" si="1"/>
        <v>-3479.1999999999971</v>
      </c>
      <c r="G26" s="10">
        <f t="shared" si="0"/>
        <v>95.633331367043908</v>
      </c>
    </row>
    <row r="27" spans="1:7" ht="30" x14ac:dyDescent="0.25">
      <c r="A27" s="8" t="s">
        <v>31</v>
      </c>
      <c r="B27" s="9" t="s">
        <v>22</v>
      </c>
      <c r="C27" s="9" t="s">
        <v>22</v>
      </c>
      <c r="D27" s="10">
        <v>87572.000000000015</v>
      </c>
      <c r="E27" s="10">
        <v>87549.3</v>
      </c>
      <c r="F27" s="10">
        <f t="shared" si="1"/>
        <v>-22.700000000011642</v>
      </c>
      <c r="G27" s="10">
        <f t="shared" si="0"/>
        <v>99.974078472571122</v>
      </c>
    </row>
    <row r="28" spans="1:7" s="2" customFormat="1" x14ac:dyDescent="0.25">
      <c r="A28" s="5" t="s">
        <v>32</v>
      </c>
      <c r="B28" s="6" t="s">
        <v>33</v>
      </c>
      <c r="C28" s="6"/>
      <c r="D28" s="7">
        <f t="shared" ref="D28:E28" si="7">SUM(D29:D30)</f>
        <v>3441.7</v>
      </c>
      <c r="E28" s="7">
        <f t="shared" si="7"/>
        <v>2998.8</v>
      </c>
      <c r="F28" s="7">
        <f>SUM(F29:F30)</f>
        <v>-442.89999999999975</v>
      </c>
      <c r="G28" s="7">
        <f>(E28/D28)*100</f>
        <v>87.131359502571414</v>
      </c>
    </row>
    <row r="29" spans="1:7" ht="30" x14ac:dyDescent="0.25">
      <c r="A29" s="12" t="s">
        <v>49</v>
      </c>
      <c r="B29" s="9" t="s">
        <v>33</v>
      </c>
      <c r="C29" s="11" t="s">
        <v>22</v>
      </c>
      <c r="D29" s="10">
        <v>753</v>
      </c>
      <c r="E29" s="10">
        <v>752.9</v>
      </c>
      <c r="F29" s="10">
        <f t="shared" ref="F29" si="8">E29-D29</f>
        <v>-0.10000000000002274</v>
      </c>
      <c r="G29" s="10">
        <f t="shared" ref="G29" si="9">(E29/D29)*100</f>
        <v>99.986719787516591</v>
      </c>
    </row>
    <row r="30" spans="1:7" x14ac:dyDescent="0.25">
      <c r="A30" s="8" t="s">
        <v>34</v>
      </c>
      <c r="B30" s="9" t="s">
        <v>33</v>
      </c>
      <c r="C30" s="9" t="s">
        <v>17</v>
      </c>
      <c r="D30" s="10">
        <v>2688.7</v>
      </c>
      <c r="E30" s="10">
        <v>2245.9</v>
      </c>
      <c r="F30" s="10">
        <f t="shared" si="1"/>
        <v>-442.79999999999973</v>
      </c>
      <c r="G30" s="10">
        <f t="shared" si="0"/>
        <v>83.531074496968799</v>
      </c>
    </row>
    <row r="31" spans="1:7" x14ac:dyDescent="0.25">
      <c r="A31" s="5" t="s">
        <v>52</v>
      </c>
      <c r="B31" s="6" t="s">
        <v>24</v>
      </c>
      <c r="C31" s="6"/>
      <c r="D31" s="7">
        <f>D32</f>
        <v>1300</v>
      </c>
      <c r="E31" s="7">
        <f>E32</f>
        <v>1300</v>
      </c>
      <c r="F31" s="7">
        <f>F32</f>
        <v>0</v>
      </c>
      <c r="G31" s="7">
        <f t="shared" si="0"/>
        <v>100</v>
      </c>
    </row>
    <row r="32" spans="1:7" x14ac:dyDescent="0.25">
      <c r="A32" s="8" t="s">
        <v>53</v>
      </c>
      <c r="B32" s="9" t="s">
        <v>24</v>
      </c>
      <c r="C32" s="9" t="s">
        <v>4</v>
      </c>
      <c r="D32" s="10">
        <v>1300</v>
      </c>
      <c r="E32" s="10">
        <v>1300</v>
      </c>
      <c r="F32" s="10">
        <f t="shared" si="1"/>
        <v>0</v>
      </c>
      <c r="G32" s="10">
        <f t="shared" si="0"/>
        <v>100</v>
      </c>
    </row>
    <row r="33" spans="1:7" s="2" customFormat="1" x14ac:dyDescent="0.25">
      <c r="A33" s="5" t="s">
        <v>35</v>
      </c>
      <c r="B33" s="6" t="s">
        <v>18</v>
      </c>
      <c r="C33" s="6"/>
      <c r="D33" s="7">
        <f>D34+D35</f>
        <v>52533.599999999999</v>
      </c>
      <c r="E33" s="7">
        <f t="shared" ref="E33:F33" si="10">E34+E35</f>
        <v>52528.299999999996</v>
      </c>
      <c r="F33" s="7">
        <f t="shared" si="10"/>
        <v>-5.2999999999992724</v>
      </c>
      <c r="G33" s="7">
        <f t="shared" si="0"/>
        <v>99.989911218724771</v>
      </c>
    </row>
    <row r="34" spans="1:7" x14ac:dyDescent="0.25">
      <c r="A34" s="8" t="s">
        <v>36</v>
      </c>
      <c r="B34" s="9" t="s">
        <v>18</v>
      </c>
      <c r="C34" s="9" t="s">
        <v>4</v>
      </c>
      <c r="D34" s="10">
        <v>44029.2</v>
      </c>
      <c r="E34" s="10">
        <v>44024.2</v>
      </c>
      <c r="F34" s="10">
        <f t="shared" si="1"/>
        <v>-5</v>
      </c>
      <c r="G34" s="10">
        <f t="shared" si="0"/>
        <v>99.988643899957296</v>
      </c>
    </row>
    <row r="35" spans="1:7" x14ac:dyDescent="0.25">
      <c r="A35" s="8" t="s">
        <v>37</v>
      </c>
      <c r="B35" s="9" t="s">
        <v>18</v>
      </c>
      <c r="C35" s="9" t="s">
        <v>8</v>
      </c>
      <c r="D35" s="10">
        <v>8504.4</v>
      </c>
      <c r="E35" s="10">
        <v>8504.1</v>
      </c>
      <c r="F35" s="10">
        <f t="shared" si="1"/>
        <v>-0.2999999999992724</v>
      </c>
      <c r="G35" s="10">
        <f t="shared" si="0"/>
        <v>99.99647241427968</v>
      </c>
    </row>
    <row r="36" spans="1:7" s="2" customFormat="1" ht="29.25" x14ac:dyDescent="0.25">
      <c r="A36" s="5" t="s">
        <v>38</v>
      </c>
      <c r="B36" s="6" t="s">
        <v>26</v>
      </c>
      <c r="C36" s="6"/>
      <c r="D36" s="7">
        <f>D37</f>
        <v>2268.1</v>
      </c>
      <c r="E36" s="7">
        <f t="shared" ref="E36:F36" si="11">E37</f>
        <v>2267.8000000000002</v>
      </c>
      <c r="F36" s="7">
        <f t="shared" si="11"/>
        <v>-0.29999999999972715</v>
      </c>
      <c r="G36" s="7">
        <f t="shared" si="0"/>
        <v>99.986773069970468</v>
      </c>
    </row>
    <row r="37" spans="1:7" x14ac:dyDescent="0.25">
      <c r="A37" s="8" t="s">
        <v>39</v>
      </c>
      <c r="B37" s="9" t="s">
        <v>26</v>
      </c>
      <c r="C37" s="9" t="s">
        <v>6</v>
      </c>
      <c r="D37" s="10">
        <v>2268.1</v>
      </c>
      <c r="E37" s="10">
        <v>2267.8000000000002</v>
      </c>
      <c r="F37" s="10">
        <f t="shared" si="1"/>
        <v>-0.29999999999972715</v>
      </c>
      <c r="G37" s="10">
        <f t="shared" si="0"/>
        <v>99.986773069970468</v>
      </c>
    </row>
    <row r="38" spans="1:7" s="2" customFormat="1" ht="57.75" x14ac:dyDescent="0.25">
      <c r="A38" s="5" t="s">
        <v>40</v>
      </c>
      <c r="B38" s="6" t="s">
        <v>20</v>
      </c>
      <c r="C38" s="6"/>
      <c r="D38" s="7">
        <f>SUM(D39:D40)</f>
        <v>220685.4</v>
      </c>
      <c r="E38" s="7">
        <f t="shared" ref="E38:F38" si="12">SUM(E39:E40)</f>
        <v>218973.59999999998</v>
      </c>
      <c r="F38" s="7">
        <f t="shared" si="12"/>
        <v>-1711.8000000000029</v>
      </c>
      <c r="G38" s="7">
        <f t="shared" si="0"/>
        <v>99.224325669029298</v>
      </c>
    </row>
    <row r="39" spans="1:7" ht="45" x14ac:dyDescent="0.25">
      <c r="A39" s="8" t="s">
        <v>41</v>
      </c>
      <c r="B39" s="9" t="s">
        <v>20</v>
      </c>
      <c r="C39" s="9" t="s">
        <v>4</v>
      </c>
      <c r="D39" s="10">
        <v>96639.4</v>
      </c>
      <c r="E39" s="10">
        <v>96639.4</v>
      </c>
      <c r="F39" s="10">
        <f t="shared" si="1"/>
        <v>0</v>
      </c>
      <c r="G39" s="10">
        <f t="shared" si="0"/>
        <v>100</v>
      </c>
    </row>
    <row r="40" spans="1:7" ht="30" x14ac:dyDescent="0.25">
      <c r="A40" s="8" t="s">
        <v>42</v>
      </c>
      <c r="B40" s="9" t="s">
        <v>20</v>
      </c>
      <c r="C40" s="9" t="s">
        <v>8</v>
      </c>
      <c r="D40" s="10">
        <v>124046</v>
      </c>
      <c r="E40" s="10">
        <v>122334.2</v>
      </c>
      <c r="F40" s="10">
        <f t="shared" si="1"/>
        <v>-1711.8000000000029</v>
      </c>
      <c r="G40" s="10">
        <f t="shared" si="0"/>
        <v>98.620028054108957</v>
      </c>
    </row>
  </sheetData>
  <mergeCells count="7"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месяцев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2024-10-14T06:52:11Z</dcterms:modified>
</cp:coreProperties>
</file>