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80" yWindow="0" windowWidth="22260" windowHeight="12645"/>
  </bookViews>
  <sheets>
    <sheet name="1 кварта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12" i="1"/>
  <c r="G11" i="1"/>
  <c r="G10" i="1"/>
  <c r="G9" i="1"/>
  <c r="G8" i="1"/>
  <c r="G7" i="1"/>
  <c r="G6" i="1"/>
  <c r="F6" i="1"/>
  <c r="E6" i="1"/>
  <c r="D6" i="1"/>
  <c r="D7" i="1"/>
  <c r="F18" i="1"/>
  <c r="F14" i="1"/>
  <c r="E14" i="1"/>
  <c r="D14" i="1"/>
  <c r="G18" i="1"/>
  <c r="G23" i="1"/>
  <c r="G22" i="1"/>
  <c r="G21" i="1"/>
  <c r="G20" i="1"/>
  <c r="G19" i="1"/>
  <c r="E18" i="1"/>
  <c r="D18" i="1"/>
  <c r="F19" i="1" l="1"/>
  <c r="D24" i="1"/>
  <c r="D29" i="1"/>
  <c r="D33" i="1"/>
  <c r="D35" i="1"/>
  <c r="D38" i="1"/>
  <c r="D40" i="1"/>
  <c r="D42" i="1"/>
  <c r="E42" i="1" l="1"/>
  <c r="E40" i="1"/>
  <c r="E38" i="1"/>
  <c r="E35" i="1"/>
  <c r="E33" i="1"/>
  <c r="G33" i="1" s="1"/>
  <c r="E29" i="1"/>
  <c r="E24" i="1"/>
  <c r="E7" i="1"/>
  <c r="G39" i="1"/>
  <c r="F39" i="1"/>
  <c r="F38" i="1" s="1"/>
  <c r="G38" i="1"/>
  <c r="G34" i="1"/>
  <c r="F34" i="1"/>
  <c r="F33" i="1" s="1"/>
  <c r="G31" i="1"/>
  <c r="F31" i="1"/>
  <c r="F23" i="1"/>
  <c r="F12" i="1"/>
  <c r="F16" i="1" l="1"/>
  <c r="G30" i="1" l="1"/>
  <c r="F30" i="1"/>
  <c r="F20" i="1"/>
  <c r="G25" i="1" l="1"/>
  <c r="G26" i="1"/>
  <c r="G27" i="1"/>
  <c r="G28" i="1"/>
  <c r="G32" i="1"/>
  <c r="G36" i="1"/>
  <c r="G37" i="1"/>
  <c r="G41" i="1"/>
  <c r="G43" i="1"/>
  <c r="G44" i="1"/>
  <c r="F8" i="1"/>
  <c r="F9" i="1"/>
  <c r="F10" i="1"/>
  <c r="F11" i="1"/>
  <c r="F13" i="1"/>
  <c r="F15" i="1"/>
  <c r="F17" i="1"/>
  <c r="F21" i="1"/>
  <c r="F22" i="1"/>
  <c r="F25" i="1"/>
  <c r="F26" i="1"/>
  <c r="F27" i="1"/>
  <c r="F28" i="1"/>
  <c r="F32" i="1"/>
  <c r="F29" i="1" s="1"/>
  <c r="F36" i="1"/>
  <c r="F37" i="1"/>
  <c r="F41" i="1"/>
  <c r="F40" i="1" s="1"/>
  <c r="F43" i="1"/>
  <c r="F44" i="1"/>
  <c r="F42" i="1" l="1"/>
  <c r="F7" i="1"/>
  <c r="F35" i="1"/>
  <c r="G40" i="1"/>
  <c r="F24" i="1"/>
  <c r="G24" i="1"/>
  <c r="G35" i="1"/>
  <c r="G42" i="1"/>
  <c r="G29" i="1"/>
</calcChain>
</file>

<file path=xl/sharedStrings.xml><?xml version="1.0" encoding="utf-8"?>
<sst xmlns="http://schemas.openxmlformats.org/spreadsheetml/2006/main" count="113" uniqueCount="62">
  <si>
    <t>Наименование</t>
  </si>
  <si>
    <t>Раздел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</si>
  <si>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</si>
  <si>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</si>
  <si>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</si>
  <si>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</si>
  <si>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</si>
  <si>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</si>
  <si>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</si>
  <si>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</si>
  <si>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</si>
  <si>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</si>
  <si>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</si>
  <si>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</si>
  <si>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</si>
  <si>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</si>
  <si>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</si>
  <si>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</si>
  <si>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</si>
  <si>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</si>
  <si>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</si>
  <si>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</si>
  <si>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05</t>
  </si>
  <si>
    <t>Транспорт</t>
  </si>
  <si>
    <t>08</t>
  </si>
  <si>
    <t>Дорожное хозяйство (дорожные фонды)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</si>
  <si>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</si>
  <si>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</si>
  <si>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</si>
  <si>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</si>
  <si>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</si>
  <si>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</si>
  <si>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</si>
  <si>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</si>
  <si>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</si>
  <si>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</si>
  <si>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</si>
  <si>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</si>
  <si>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</si>
  <si>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</si>
  <si>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</si>
  <si>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</si>
  <si>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</si>
  <si>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</si>
  <si>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</si>
  <si>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</si>
  <si>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</si>
  <si>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>Под-раздел</t>
  </si>
  <si>
    <t>Сельское хозяйство и рыболовство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</si>
  <si>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</si>
  <si>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</si>
  <si>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проведения выборов и референдумов</t>
  </si>
  <si>
    <t>Связь и информатика</t>
  </si>
  <si>
    <t>Молодежная политика</t>
  </si>
  <si>
    <t>КУЛЬТУРА, КИНЕМАТОГРАФИЯ</t>
  </si>
  <si>
    <t>Культура</t>
  </si>
  <si>
    <t>11</t>
  </si>
  <si>
    <t>ФИЗИЧЕСКАЯ КУЛЬТУРА И СПОРТ</t>
  </si>
  <si>
    <t>Массовый спорт</t>
  </si>
  <si>
    <t>Кассовый план на первый квартал                                          2025 года, тыс.руб.</t>
  </si>
  <si>
    <t>Сведения об исполнении районного бюджета по расходам в разрезе разделов и подразделов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первый квартал 2025 года в сравнении с запланированными значениями на соответствующий период</t>
  </si>
  <si>
    <t>Топливно-энергетический комплекс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</si>
</sst>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1">
    <xf numFmtId="0" fontId="0" fillId="0" borderId="0" xfId="0"/>
    <xf numFmtId="166" fontId="1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Font="1"/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165" fontId="6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4"/>
  <sheetViews>
    <sheetView tabSelected="1" zoomScaleNormal="100" workbookViewId="0">
      <selection activeCell="J6" sqref="J6"/>
    </sheetView>
  </sheetViews>
  <sheetFormatPr defaultColWidth="8.85546875" defaultRowHeight="15" x14ac:dyDescent="0.25"/>
  <cols>
    <col min="1" max="1" width="46.140625" style="3" customWidth="1"/>
    <col min="2" max="3" width="8.7109375" style="3" customWidth="1"/>
    <col min="4" max="6" width="15.85546875" style="3" customWidth="1"/>
    <col min="7" max="7" width="12.85546875" style="3" customWidth="1"/>
    <col min="8" max="16384" width="8.85546875" style="3"/>
  </cols>
  <sheetData>
    <row r="2" spans="1:7" ht="30" customHeight="1" x14ac:dyDescent="0.25">
      <c r="A2" s="13" t="s">
        <v>60</v>
      </c>
      <c r="B2" s="13"/>
      <c r="C2" s="13"/>
      <c r="D2" s="13"/>
      <c r="E2" s="13"/>
      <c r="F2" s="13"/>
      <c r="G2" s="13"/>
    </row>
    <row r="4" spans="1:7" ht="13.9" customHeight="1" x14ac:dyDescent="0.25">
      <c r="A4" s="15" t="s">
        <v>0</v>
      </c>
      <c r="B4" s="15" t="s">
        <v>1</v>
      </c>
      <c r="C4" s="15" t="s">
        <v>47</v>
      </c>
      <c r="D4" s="16" t="s">
        <v>59</v>
      </c>
      <c r="E4" s="16" t="s">
        <v>43</v>
      </c>
      <c r="F4" s="14" t="s">
        <v>44</v>
      </c>
      <c r="G4" s="14"/>
    </row>
    <row r="5" spans="1:7" ht="69" customHeight="1" x14ac:dyDescent="0.25">
      <c r="A5" s="15"/>
      <c r="B5" s="15"/>
      <c r="C5" s="15"/>
      <c r="D5" s="16"/>
      <c r="E5" s="16"/>
      <c r="F5" s="1" t="s">
        <v>45</v>
      </c>
      <c r="G5" s="4" t="s">
        <v>46</v>
      </c>
    </row>
    <row r="6" spans="1:7" s="2" customFormat="1" x14ac:dyDescent="0.25">
      <c r="A6" s="5" t="s">
        <v>2</v>
      </c>
      <c r="B6" s="6"/>
      <c r="C6" s="6"/>
      <c r="D6" s="7">
        <f>D7+D14+D18+D24+D29+D33+D35+D38+D40+D42</f>
        <v>378582</v>
      </c>
      <c r="E6" s="7">
        <f>E7+E14+E18+E24+E29+E33+E35+E38+E40+E42</f>
        <v>326356.29999999993</v>
      </c>
      <c r="F6" s="7">
        <f>F7+F14+F18+F24+F29+F33+F35+F38+F40+F42</f>
        <v>-52225.7</v>
      </c>
      <c r="G6" s="7">
        <f>(E6/D6)*100</f>
        <v>86.204917296649057</v>
      </c>
    </row>
    <row r="7" spans="1:7" s="2" customFormat="1" x14ac:dyDescent="0.25">
      <c r="A7" s="5" t="s">
        <v>3</v>
      </c>
      <c r="B7" s="6" t="s">
        <v>4</v>
      </c>
      <c r="C7" s="6"/>
      <c r="D7" s="7">
        <f>SUM(D8:D13)</f>
        <v>47841.999999999993</v>
      </c>
      <c r="E7" s="19">
        <f>SUM(E8:E13)</f>
        <v>46514.499999999993</v>
      </c>
      <c r="F7" s="7">
        <f>SUM(F8:F13)</f>
        <v>-1327.4999999999977</v>
      </c>
      <c r="G7" s="7">
        <f>(E7/D7)*100</f>
        <v>97.225241419673097</v>
      </c>
    </row>
    <row r="8" spans="1:7" ht="45" x14ac:dyDescent="0.25">
      <c r="A8" s="8" t="s">
        <v>5</v>
      </c>
      <c r="B8" s="9" t="s">
        <v>4</v>
      </c>
      <c r="C8" s="9" t="s">
        <v>6</v>
      </c>
      <c r="D8" s="10">
        <v>1219.5999999999999</v>
      </c>
      <c r="E8" s="10">
        <v>1219.5</v>
      </c>
      <c r="F8" s="10">
        <f t="shared" ref="F8:F44" si="0">E8-D8</f>
        <v>-9.9999999999909051E-2</v>
      </c>
      <c r="G8" s="10">
        <f>(E8/D8)*100</f>
        <v>99.991800590357499</v>
      </c>
    </row>
    <row r="9" spans="1:7" ht="60" x14ac:dyDescent="0.25">
      <c r="A9" s="8" t="s">
        <v>7</v>
      </c>
      <c r="B9" s="9" t="s">
        <v>4</v>
      </c>
      <c r="C9" s="9" t="s">
        <v>8</v>
      </c>
      <c r="D9" s="10">
        <v>5852.7</v>
      </c>
      <c r="E9" s="10">
        <v>5852.1</v>
      </c>
      <c r="F9" s="10">
        <f t="shared" si="0"/>
        <v>-0.5999999999994543</v>
      </c>
      <c r="G9" s="10">
        <f>(E9/D9)*100</f>
        <v>99.989748321287621</v>
      </c>
    </row>
    <row r="10" spans="1:7" ht="60" x14ac:dyDescent="0.25">
      <c r="A10" s="8" t="s">
        <v>9</v>
      </c>
      <c r="B10" s="9" t="s">
        <v>4</v>
      </c>
      <c r="C10" s="9" t="s">
        <v>10</v>
      </c>
      <c r="D10" s="10">
        <v>17747.599999999999</v>
      </c>
      <c r="E10" s="10">
        <v>17747</v>
      </c>
      <c r="F10" s="10">
        <f t="shared" si="0"/>
        <v>-0.59999999999854481</v>
      </c>
      <c r="G10" s="10">
        <f>(E10/D10)*100</f>
        <v>99.996619261195889</v>
      </c>
    </row>
    <row r="11" spans="1:7" ht="45" x14ac:dyDescent="0.25">
      <c r="A11" s="8" t="s">
        <v>11</v>
      </c>
      <c r="B11" s="9" t="s">
        <v>4</v>
      </c>
      <c r="C11" s="9" t="s">
        <v>12</v>
      </c>
      <c r="D11" s="10">
        <v>15335.3</v>
      </c>
      <c r="E11" s="10">
        <v>14014.5</v>
      </c>
      <c r="F11" s="10">
        <f t="shared" si="0"/>
        <v>-1320.7999999999993</v>
      </c>
      <c r="G11" s="10">
        <f>(E11/D11)*100</f>
        <v>91.387191642811032</v>
      </c>
    </row>
    <row r="12" spans="1:7" ht="30" x14ac:dyDescent="0.25">
      <c r="A12" s="8" t="s">
        <v>51</v>
      </c>
      <c r="B12" s="9" t="s">
        <v>4</v>
      </c>
      <c r="C12" s="9" t="s">
        <v>33</v>
      </c>
      <c r="D12" s="10">
        <v>345.2</v>
      </c>
      <c r="E12" s="10">
        <v>345.2</v>
      </c>
      <c r="F12" s="10">
        <f t="shared" ref="F12" si="1">E12-D12</f>
        <v>0</v>
      </c>
      <c r="G12" s="10">
        <f>(E12/D12)*100</f>
        <v>100</v>
      </c>
    </row>
    <row r="13" spans="1:7" x14ac:dyDescent="0.25">
      <c r="A13" s="8" t="s">
        <v>13</v>
      </c>
      <c r="B13" s="9" t="s">
        <v>4</v>
      </c>
      <c r="C13" s="9" t="s">
        <v>14</v>
      </c>
      <c r="D13" s="10">
        <v>7341.6</v>
      </c>
      <c r="E13" s="10">
        <v>7336.2</v>
      </c>
      <c r="F13" s="10">
        <f t="shared" si="0"/>
        <v>-5.4000000000005457</v>
      </c>
      <c r="G13" s="10">
        <f>(E13/D13)*100</f>
        <v>99.926446551160495</v>
      </c>
    </row>
    <row r="14" spans="1:7" s="2" customFormat="1" ht="43.5" x14ac:dyDescent="0.25">
      <c r="A14" s="5" t="s">
        <v>15</v>
      </c>
      <c r="B14" s="6" t="s">
        <v>8</v>
      </c>
      <c r="C14" s="6"/>
      <c r="D14" s="7">
        <f>D15+D17+D16</f>
        <v>2092.8000000000002</v>
      </c>
      <c r="E14" s="19">
        <f>SUM(E15:E17)</f>
        <v>1731.6</v>
      </c>
      <c r="F14" s="7">
        <f>F15+F17+F16</f>
        <v>-361.20000000000005</v>
      </c>
      <c r="G14" s="7">
        <f>(E14/D14)*100</f>
        <v>82.740825688073386</v>
      </c>
    </row>
    <row r="15" spans="1:7" x14ac:dyDescent="0.25">
      <c r="A15" s="8" t="s">
        <v>16</v>
      </c>
      <c r="B15" s="9" t="s">
        <v>8</v>
      </c>
      <c r="C15" s="9" t="s">
        <v>17</v>
      </c>
      <c r="D15" s="10">
        <v>1828.4</v>
      </c>
      <c r="E15" s="10">
        <v>1477.2</v>
      </c>
      <c r="F15" s="10">
        <f t="shared" si="0"/>
        <v>-351.20000000000005</v>
      </c>
      <c r="G15" s="10">
        <f>(E15/D15)*100</f>
        <v>80.791949245241739</v>
      </c>
    </row>
    <row r="16" spans="1:7" ht="46.5" customHeight="1" x14ac:dyDescent="0.25">
      <c r="A16" s="8" t="s">
        <v>50</v>
      </c>
      <c r="B16" s="9" t="s">
        <v>8</v>
      </c>
      <c r="C16" s="9">
        <v>10</v>
      </c>
      <c r="D16" s="10">
        <v>147.1</v>
      </c>
      <c r="E16" s="10">
        <v>147.1</v>
      </c>
      <c r="F16" s="10">
        <f t="shared" si="0"/>
        <v>0</v>
      </c>
      <c r="G16" s="10">
        <f>(E16/D16)*100</f>
        <v>100</v>
      </c>
    </row>
    <row r="17" spans="1:7" ht="28.9" customHeight="1" x14ac:dyDescent="0.25">
      <c r="A17" s="8" t="s">
        <v>19</v>
      </c>
      <c r="B17" s="9" t="s">
        <v>8</v>
      </c>
      <c r="C17" s="9" t="s">
        <v>20</v>
      </c>
      <c r="D17" s="10">
        <v>117.3</v>
      </c>
      <c r="E17" s="10">
        <v>107.3</v>
      </c>
      <c r="F17" s="10">
        <f t="shared" si="0"/>
        <v>-10</v>
      </c>
      <c r="G17" s="10">
        <f>(E17/D17)*100</f>
        <v>91.474850809889176</v>
      </c>
    </row>
    <row r="18" spans="1:7" s="2" customFormat="1" x14ac:dyDescent="0.25">
      <c r="A18" s="5" t="s">
        <v>21</v>
      </c>
      <c r="B18" s="6" t="s">
        <v>10</v>
      </c>
      <c r="C18" s="6"/>
      <c r="D18" s="7">
        <f>SUM(D19:D23)</f>
        <v>53926.400000000001</v>
      </c>
      <c r="E18" s="19">
        <f>SUM(E19:E23)</f>
        <v>14797.999999999998</v>
      </c>
      <c r="F18" s="7">
        <f>SUM(F19:F23)</f>
        <v>-39128.400000000001</v>
      </c>
      <c r="G18" s="7">
        <f>(E18/D18)*100</f>
        <v>27.441104913363397</v>
      </c>
    </row>
    <row r="19" spans="1:7" s="2" customFormat="1" x14ac:dyDescent="0.25">
      <c r="A19" s="8" t="s">
        <v>61</v>
      </c>
      <c r="B19" s="9" t="s">
        <v>10</v>
      </c>
      <c r="C19" s="9" t="s">
        <v>6</v>
      </c>
      <c r="D19" s="10">
        <v>36365.800000000003</v>
      </c>
      <c r="E19" s="10">
        <v>0</v>
      </c>
      <c r="F19" s="10">
        <f t="shared" ref="F19" si="2">E19-D19</f>
        <v>-36365.800000000003</v>
      </c>
      <c r="G19" s="10">
        <f>(E19/D19)*100</f>
        <v>0</v>
      </c>
    </row>
    <row r="20" spans="1:7" s="2" customFormat="1" x14ac:dyDescent="0.25">
      <c r="A20" s="8" t="s">
        <v>48</v>
      </c>
      <c r="B20" s="9" t="s">
        <v>10</v>
      </c>
      <c r="C20" s="11" t="s">
        <v>22</v>
      </c>
      <c r="D20" s="10">
        <v>1750</v>
      </c>
      <c r="E20" s="10">
        <v>1750</v>
      </c>
      <c r="F20" s="10">
        <f t="shared" ref="F20" si="3">E20-D20</f>
        <v>0</v>
      </c>
      <c r="G20" s="10">
        <f>(E20/D20)*100</f>
        <v>100</v>
      </c>
    </row>
    <row r="21" spans="1:7" x14ac:dyDescent="0.25">
      <c r="A21" s="8" t="s">
        <v>23</v>
      </c>
      <c r="B21" s="9" t="s">
        <v>10</v>
      </c>
      <c r="C21" s="9" t="s">
        <v>24</v>
      </c>
      <c r="D21" s="10">
        <v>7743.4</v>
      </c>
      <c r="E21" s="10">
        <v>7378.3</v>
      </c>
      <c r="F21" s="10">
        <f t="shared" si="0"/>
        <v>-365.09999999999945</v>
      </c>
      <c r="G21" s="10">
        <f>(E21/D21)*100</f>
        <v>95.285016917633087</v>
      </c>
    </row>
    <row r="22" spans="1:7" x14ac:dyDescent="0.25">
      <c r="A22" s="8" t="s">
        <v>25</v>
      </c>
      <c r="B22" s="9" t="s">
        <v>10</v>
      </c>
      <c r="C22" s="9" t="s">
        <v>17</v>
      </c>
      <c r="D22" s="10">
        <v>3480</v>
      </c>
      <c r="E22" s="10">
        <v>1082.8</v>
      </c>
      <c r="F22" s="10">
        <f t="shared" si="0"/>
        <v>-2397.1999999999998</v>
      </c>
      <c r="G22" s="10">
        <f>(E22/D22)*100</f>
        <v>31.114942528735629</v>
      </c>
    </row>
    <row r="23" spans="1:7" x14ac:dyDescent="0.25">
      <c r="A23" s="8" t="s">
        <v>52</v>
      </c>
      <c r="B23" s="9" t="s">
        <v>10</v>
      </c>
      <c r="C23" s="9" t="s">
        <v>18</v>
      </c>
      <c r="D23" s="10">
        <v>4587.2</v>
      </c>
      <c r="E23" s="10">
        <v>4586.8999999999996</v>
      </c>
      <c r="F23" s="10">
        <f t="shared" ref="F23" si="4">E23-D23</f>
        <v>-0.3000000000001819</v>
      </c>
      <c r="G23" s="10">
        <f>(E23/D23)*100</f>
        <v>99.993460062783385</v>
      </c>
    </row>
    <row r="24" spans="1:7" s="2" customFormat="1" ht="29.25" x14ac:dyDescent="0.25">
      <c r="A24" s="5" t="s">
        <v>27</v>
      </c>
      <c r="B24" s="6" t="s">
        <v>22</v>
      </c>
      <c r="C24" s="6"/>
      <c r="D24" s="7">
        <f>D25+D26+D27+D28</f>
        <v>168350.9</v>
      </c>
      <c r="E24" s="19">
        <f>SUM(E25:E28)</f>
        <v>165462.59999999998</v>
      </c>
      <c r="F24" s="7">
        <f t="shared" ref="F24" si="5">F25+F26+F27+F28</f>
        <v>-2888.3000000000029</v>
      </c>
      <c r="G24" s="7">
        <f t="shared" ref="G7:G44" si="6">(E24/D24)*100</f>
        <v>98.284357256183355</v>
      </c>
    </row>
    <row r="25" spans="1:7" x14ac:dyDescent="0.25">
      <c r="A25" s="8" t="s">
        <v>28</v>
      </c>
      <c r="B25" s="9" t="s">
        <v>22</v>
      </c>
      <c r="C25" s="9" t="s">
        <v>4</v>
      </c>
      <c r="D25" s="10">
        <v>27204.2</v>
      </c>
      <c r="E25" s="10">
        <v>26970.2</v>
      </c>
      <c r="F25" s="10">
        <f t="shared" si="0"/>
        <v>-234</v>
      </c>
      <c r="G25" s="10">
        <f t="shared" si="6"/>
        <v>99.139838701376988</v>
      </c>
    </row>
    <row r="26" spans="1:7" x14ac:dyDescent="0.25">
      <c r="A26" s="8" t="s">
        <v>29</v>
      </c>
      <c r="B26" s="9" t="s">
        <v>22</v>
      </c>
      <c r="C26" s="9" t="s">
        <v>6</v>
      </c>
      <c r="D26" s="10">
        <v>84431</v>
      </c>
      <c r="E26" s="10">
        <v>84221</v>
      </c>
      <c r="F26" s="10">
        <f t="shared" si="0"/>
        <v>-210</v>
      </c>
      <c r="G26" s="10">
        <f t="shared" si="6"/>
        <v>99.751276190024996</v>
      </c>
    </row>
    <row r="27" spans="1:7" x14ac:dyDescent="0.25">
      <c r="A27" s="8" t="s">
        <v>30</v>
      </c>
      <c r="B27" s="9" t="s">
        <v>22</v>
      </c>
      <c r="C27" s="9" t="s">
        <v>8</v>
      </c>
      <c r="D27" s="10">
        <v>27358.7</v>
      </c>
      <c r="E27" s="10">
        <v>25162.6</v>
      </c>
      <c r="F27" s="10">
        <f t="shared" si="0"/>
        <v>-2196.1000000000022</v>
      </c>
      <c r="G27" s="10">
        <f t="shared" si="6"/>
        <v>91.972937310617823</v>
      </c>
    </row>
    <row r="28" spans="1:7" ht="30" x14ac:dyDescent="0.25">
      <c r="A28" s="8" t="s">
        <v>31</v>
      </c>
      <c r="B28" s="9" t="s">
        <v>22</v>
      </c>
      <c r="C28" s="9" t="s">
        <v>22</v>
      </c>
      <c r="D28" s="10">
        <v>29357</v>
      </c>
      <c r="E28" s="10">
        <v>29108.799999999999</v>
      </c>
      <c r="F28" s="10">
        <f t="shared" si="0"/>
        <v>-248.20000000000073</v>
      </c>
      <c r="G28" s="10">
        <f t="shared" si="6"/>
        <v>99.154545764212969</v>
      </c>
    </row>
    <row r="29" spans="1:7" s="2" customFormat="1" x14ac:dyDescent="0.25">
      <c r="A29" s="5" t="s">
        <v>32</v>
      </c>
      <c r="B29" s="6" t="s">
        <v>33</v>
      </c>
      <c r="C29" s="6"/>
      <c r="D29" s="7">
        <f t="shared" ref="D29:F29" si="7">SUM(D30:D32)</f>
        <v>1162.8</v>
      </c>
      <c r="E29" s="19">
        <f>SUM(E30:E32)</f>
        <v>851.6</v>
      </c>
      <c r="F29" s="7">
        <f t="shared" si="7"/>
        <v>-311.19999999999993</v>
      </c>
      <c r="G29" s="7">
        <f t="shared" si="6"/>
        <v>73.237014103887176</v>
      </c>
    </row>
    <row r="30" spans="1:7" ht="30" x14ac:dyDescent="0.25">
      <c r="A30" s="12" t="s">
        <v>49</v>
      </c>
      <c r="B30" s="9" t="s">
        <v>33</v>
      </c>
      <c r="C30" s="11" t="s">
        <v>22</v>
      </c>
      <c r="D30" s="10">
        <v>155.9</v>
      </c>
      <c r="E30" s="20">
        <v>155.80000000000001</v>
      </c>
      <c r="F30" s="10">
        <f t="shared" ref="F30:F31" si="8">E30-D30</f>
        <v>-9.9999999999994316E-2</v>
      </c>
      <c r="G30" s="10">
        <f t="shared" ref="G30:G31" si="9">(E30/D30)*100</f>
        <v>99.935856318152659</v>
      </c>
    </row>
    <row r="31" spans="1:7" x14ac:dyDescent="0.25">
      <c r="A31" s="8" t="s">
        <v>53</v>
      </c>
      <c r="B31" s="9" t="s">
        <v>33</v>
      </c>
      <c r="C31" s="11" t="s">
        <v>33</v>
      </c>
      <c r="D31" s="10">
        <v>42.6</v>
      </c>
      <c r="E31" s="10">
        <v>42.6</v>
      </c>
      <c r="F31" s="10">
        <f t="shared" si="8"/>
        <v>0</v>
      </c>
      <c r="G31" s="10">
        <f t="shared" si="9"/>
        <v>100</v>
      </c>
    </row>
    <row r="32" spans="1:7" x14ac:dyDescent="0.25">
      <c r="A32" s="8" t="s">
        <v>34</v>
      </c>
      <c r="B32" s="9" t="s">
        <v>33</v>
      </c>
      <c r="C32" s="9" t="s">
        <v>17</v>
      </c>
      <c r="D32" s="10">
        <v>964.3</v>
      </c>
      <c r="E32" s="10">
        <v>653.20000000000005</v>
      </c>
      <c r="F32" s="10">
        <f t="shared" si="0"/>
        <v>-311.09999999999991</v>
      </c>
      <c r="G32" s="10">
        <f t="shared" si="6"/>
        <v>67.738255729544761</v>
      </c>
    </row>
    <row r="33" spans="1:7" s="2" customFormat="1" x14ac:dyDescent="0.25">
      <c r="A33" s="17" t="s">
        <v>54</v>
      </c>
      <c r="B33" s="6" t="s">
        <v>24</v>
      </c>
      <c r="C33" s="6"/>
      <c r="D33" s="7">
        <f>D34</f>
        <v>2862.2</v>
      </c>
      <c r="E33" s="19">
        <f>SUM(E34:E34)</f>
        <v>2334.1</v>
      </c>
      <c r="F33" s="7">
        <f t="shared" ref="F33" si="10">F34</f>
        <v>-528.09999999999991</v>
      </c>
      <c r="G33" s="7">
        <f t="shared" ref="G33:G34" si="11">(E33/D33)*100</f>
        <v>81.549157990357074</v>
      </c>
    </row>
    <row r="34" spans="1:7" x14ac:dyDescent="0.25">
      <c r="A34" s="12" t="s">
        <v>55</v>
      </c>
      <c r="B34" s="9" t="s">
        <v>24</v>
      </c>
      <c r="C34" s="9" t="s">
        <v>4</v>
      </c>
      <c r="D34" s="10">
        <v>2862.2</v>
      </c>
      <c r="E34" s="20">
        <v>2334.1</v>
      </c>
      <c r="F34" s="10">
        <f t="shared" ref="F34" si="12">E34-D34</f>
        <v>-528.09999999999991</v>
      </c>
      <c r="G34" s="10">
        <f t="shared" si="11"/>
        <v>81.549157990357074</v>
      </c>
    </row>
    <row r="35" spans="1:7" s="2" customFormat="1" x14ac:dyDescent="0.25">
      <c r="A35" s="5" t="s">
        <v>35</v>
      </c>
      <c r="B35" s="6" t="s">
        <v>18</v>
      </c>
      <c r="C35" s="6"/>
      <c r="D35" s="7">
        <f>D36+D37</f>
        <v>13026.800000000001</v>
      </c>
      <c r="E35" s="19">
        <f>E36+E37</f>
        <v>13023.3</v>
      </c>
      <c r="F35" s="7">
        <f t="shared" ref="F35" si="13">F36+F37</f>
        <v>-3.5000000000009095</v>
      </c>
      <c r="G35" s="7">
        <f t="shared" si="6"/>
        <v>99.973132311849398</v>
      </c>
    </row>
    <row r="36" spans="1:7" x14ac:dyDescent="0.25">
      <c r="A36" s="8" t="s">
        <v>36</v>
      </c>
      <c r="B36" s="9" t="s">
        <v>18</v>
      </c>
      <c r="C36" s="9" t="s">
        <v>4</v>
      </c>
      <c r="D36" s="10">
        <v>10982.2</v>
      </c>
      <c r="E36" s="10">
        <v>10978.9</v>
      </c>
      <c r="F36" s="10">
        <f t="shared" si="0"/>
        <v>-3.3000000000010914</v>
      </c>
      <c r="G36" s="10">
        <f t="shared" si="6"/>
        <v>99.969951375862749</v>
      </c>
    </row>
    <row r="37" spans="1:7" x14ac:dyDescent="0.25">
      <c r="A37" s="8" t="s">
        <v>37</v>
      </c>
      <c r="B37" s="9" t="s">
        <v>18</v>
      </c>
      <c r="C37" s="9" t="s">
        <v>8</v>
      </c>
      <c r="D37" s="10">
        <v>2044.6</v>
      </c>
      <c r="E37" s="10">
        <v>2044.4</v>
      </c>
      <c r="F37" s="10">
        <f t="shared" si="0"/>
        <v>-0.1999999999998181</v>
      </c>
      <c r="G37" s="10">
        <f t="shared" si="6"/>
        <v>99.99021813557664</v>
      </c>
    </row>
    <row r="38" spans="1:7" s="2" customFormat="1" x14ac:dyDescent="0.25">
      <c r="A38" s="17" t="s">
        <v>57</v>
      </c>
      <c r="B38" s="6" t="s">
        <v>56</v>
      </c>
      <c r="C38" s="6"/>
      <c r="D38" s="7">
        <f>D39</f>
        <v>1640.5</v>
      </c>
      <c r="E38" s="19">
        <f>E39</f>
        <v>1604</v>
      </c>
      <c r="F38" s="7">
        <f t="shared" ref="F38" si="14">F39</f>
        <v>-36.5</v>
      </c>
      <c r="G38" s="7">
        <f t="shared" si="6"/>
        <v>97.775068576653453</v>
      </c>
    </row>
    <row r="39" spans="1:7" x14ac:dyDescent="0.25">
      <c r="A39" s="18" t="s">
        <v>58</v>
      </c>
      <c r="B39" s="9" t="s">
        <v>56</v>
      </c>
      <c r="C39" s="9" t="s">
        <v>6</v>
      </c>
      <c r="D39" s="10">
        <v>1640.5</v>
      </c>
      <c r="E39" s="10">
        <v>1604</v>
      </c>
      <c r="F39" s="10">
        <f t="shared" ref="F39" si="15">E39-D39</f>
        <v>-36.5</v>
      </c>
      <c r="G39" s="10">
        <f t="shared" si="6"/>
        <v>97.775068576653453</v>
      </c>
    </row>
    <row r="40" spans="1:7" s="2" customFormat="1" x14ac:dyDescent="0.25">
      <c r="A40" s="5" t="s">
        <v>38</v>
      </c>
      <c r="B40" s="6" t="s">
        <v>26</v>
      </c>
      <c r="C40" s="6"/>
      <c r="D40" s="7">
        <f>D41</f>
        <v>561.70000000000005</v>
      </c>
      <c r="E40" s="19">
        <f>E41</f>
        <v>561.6</v>
      </c>
      <c r="F40" s="7">
        <f t="shared" ref="F40" si="16">F41</f>
        <v>-0.10000000000002274</v>
      </c>
      <c r="G40" s="7">
        <f t="shared" si="6"/>
        <v>99.982196902260995</v>
      </c>
    </row>
    <row r="41" spans="1:7" x14ac:dyDescent="0.25">
      <c r="A41" s="8" t="s">
        <v>39</v>
      </c>
      <c r="B41" s="9" t="s">
        <v>26</v>
      </c>
      <c r="C41" s="9" t="s">
        <v>6</v>
      </c>
      <c r="D41" s="10">
        <v>561.70000000000005</v>
      </c>
      <c r="E41" s="10">
        <v>561.6</v>
      </c>
      <c r="F41" s="10">
        <f t="shared" si="0"/>
        <v>-0.10000000000002274</v>
      </c>
      <c r="G41" s="10">
        <f t="shared" si="6"/>
        <v>99.982196902260995</v>
      </c>
    </row>
    <row r="42" spans="1:7" s="2" customFormat="1" ht="57.75" x14ac:dyDescent="0.25">
      <c r="A42" s="5" t="s">
        <v>40</v>
      </c>
      <c r="B42" s="6" t="s">
        <v>20</v>
      </c>
      <c r="C42" s="6"/>
      <c r="D42" s="7">
        <f>SUM(D43:D44)</f>
        <v>87115.9</v>
      </c>
      <c r="E42" s="19">
        <f>SUM(E43:E44)</f>
        <v>79475</v>
      </c>
      <c r="F42" s="7">
        <f t="shared" ref="F42" si="17">SUM(F43:F44)</f>
        <v>-7640.9000000000015</v>
      </c>
      <c r="G42" s="7">
        <f t="shared" si="6"/>
        <v>91.22904085247356</v>
      </c>
    </row>
    <row r="43" spans="1:7" ht="45" x14ac:dyDescent="0.25">
      <c r="A43" s="8" t="s">
        <v>41</v>
      </c>
      <c r="B43" s="9" t="s">
        <v>20</v>
      </c>
      <c r="C43" s="9" t="s">
        <v>4</v>
      </c>
      <c r="D43" s="10">
        <v>35822.5</v>
      </c>
      <c r="E43" s="10">
        <v>35822.5</v>
      </c>
      <c r="F43" s="10">
        <f t="shared" si="0"/>
        <v>0</v>
      </c>
      <c r="G43" s="10">
        <f t="shared" si="6"/>
        <v>100</v>
      </c>
    </row>
    <row r="44" spans="1:7" ht="30" x14ac:dyDescent="0.25">
      <c r="A44" s="8" t="s">
        <v>42</v>
      </c>
      <c r="B44" s="9" t="s">
        <v>20</v>
      </c>
      <c r="C44" s="9" t="s">
        <v>8</v>
      </c>
      <c r="D44" s="10">
        <v>51293.4</v>
      </c>
      <c r="E44" s="10">
        <v>43652.5</v>
      </c>
      <c r="F44" s="10">
        <f t="shared" si="0"/>
        <v>-7640.9000000000015</v>
      </c>
      <c r="G44" s="10">
        <f t="shared" si="6"/>
        <v>85.103541586246962</v>
      </c>
    </row>
  </sheetData>
  <mergeCells count="7"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2025-05-05T09:19:42Z</dcterms:modified>
</cp:coreProperties>
</file>