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r2\_Администрация Заполярного района\УФ\2024 год\Уточнение бюджета_2024-2026\5_Ноябрь_2024\Проект решения в Совет_31.10.2024\"/>
    </mc:Choice>
  </mc:AlternateContent>
  <bookViews>
    <workbookView xWindow="990" yWindow="0" windowWidth="27810" windowHeight="12285"/>
  </bookViews>
  <sheets>
    <sheet name="Перв. поправки 31.10.2024" sheetId="1" r:id="rId1"/>
  </sheets>
  <definedNames>
    <definedName name="_xlnm._FilterDatabase" localSheetId="0" hidden="1">'Перв. поправки 31.10.2024'!$A$4:$E$4</definedName>
    <definedName name="BossProviderVariable?_e53662d3_009c_47ea_b7f3_03c81c680ddd" hidden="1">"25_01_2006"</definedName>
    <definedName name="Z_21A42D25_8218_49FA_AF59_B83114CBEC78_.wvu.FilterData" localSheetId="0" hidden="1">'Перв. поправки 31.10.2024'!$A$4:$E$4</definedName>
    <definedName name="Z_24A2D515_8A71_475B_878C_30FE127CCBB0_.wvu.PrintArea" localSheetId="0" hidden="1">'Перв. поправки 31.10.2024'!$B$1:$I$252</definedName>
    <definedName name="Z_24A2D515_8A71_475B_878C_30FE127CCBB0_.wvu.PrintTitles" localSheetId="0" hidden="1">'Перв. поправки 31.10.2024'!$3:$4</definedName>
    <definedName name="Z_24A2D515_8A71_475B_878C_30FE127CCBB0_.wvu.Rows" localSheetId="0" hidden="1">'Перв. поправки 31.10.2024'!#REF!,'Перв. поправки 31.10.2024'!#REF!,'Перв. поправки 31.10.2024'!#REF!,'Перв. поправки 31.10.2024'!#REF!</definedName>
    <definedName name="Z_2B9BDF1F_444E_4F1D_94BF_2019F9470890_.wvu.PrintArea" localSheetId="0" hidden="1">'Перв. поправки 31.10.2024'!$B$1:$I$252</definedName>
    <definedName name="Z_2B9BDF1F_444E_4F1D_94BF_2019F9470890_.wvu.PrintTitles" localSheetId="0" hidden="1">'Перв. поправки 31.10.2024'!$3:$4</definedName>
    <definedName name="Z_2B9BDF1F_444E_4F1D_94BF_2019F9470890_.wvu.Rows" localSheetId="0" hidden="1">'Перв. поправки 31.10.2024'!#REF!,'Перв. поправки 31.10.2024'!#REF!,'Перв. поправки 31.10.2024'!#REF!</definedName>
    <definedName name="Z_40172D08_52FF_40B1_A474_8AD5BABB681B_.wvu.Cols" localSheetId="0" hidden="1">'Перв. поправки 31.10.2024'!#REF!,'Перв. поправки 31.10.2024'!#REF!,'Перв. поправки 31.10.2024'!#REF!</definedName>
    <definedName name="Z_40172D08_52FF_40B1_A474_8AD5BABB681B_.wvu.FilterData" localSheetId="0" hidden="1">'Перв. поправки 31.10.2024'!$A$4:$E$4</definedName>
    <definedName name="Z_40172D08_52FF_40B1_A474_8AD5BABB681B_.wvu.PrintArea" localSheetId="0" hidden="1">'Перв. поправки 31.10.2024'!$A$1:$I$252</definedName>
    <definedName name="Z_40172D08_52FF_40B1_A474_8AD5BABB681B_.wvu.PrintTitles" localSheetId="0" hidden="1">'Перв. поправки 31.10.2024'!$3:$4</definedName>
    <definedName name="Z_40172D08_52FF_40B1_A474_8AD5BABB681B_.wvu.Rows" localSheetId="0" hidden="1">'Перв. поправки 31.10.2024'!#REF!,'Перв. поправки 31.10.2024'!$12:$12,'Перв. поправки 31.10.2024'!$15:$21,'Перв. поправки 31.10.2024'!#REF!,'Перв. поправки 31.10.2024'!#REF!,'Перв. поправки 31.10.2024'!$50:$51,'Перв. поправки 31.10.2024'!#REF!,'Перв. поправки 31.10.2024'!$59:$61,'Перв. поправки 31.10.2024'!$63:$69,'Перв. поправки 31.10.2024'!$128:$129,'Перв. поправки 31.10.2024'!#REF!,'Перв. поправки 31.10.2024'!#REF!,'Перв. поправки 31.10.2024'!$158:$158,'Перв. поправки 31.10.2024'!#REF!,'Перв. поправки 31.10.2024'!#REF!,'Перв. поправки 31.10.2024'!$210:$217</definedName>
    <definedName name="Z_84C2ADA8_B718_4E89_B674_EF36A04523B6_.wvu.PrintArea" localSheetId="0" hidden="1">'Перв. поправки 31.10.2024'!$B$1:$I$252</definedName>
    <definedName name="Z_84C2ADA8_B718_4E89_B674_EF36A04523B6_.wvu.Rows" localSheetId="0" hidden="1">'Перв.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31.10.2024'!#REF!,'Перв. поправки 31.10.2024'!#REF!</definedName>
    <definedName name="Z_9EF54442_E225_4E85_AE02_F2B7A71B6965_.wvu.PrintTitles" localSheetId="0" hidden="1">'Перв. поправки 31.10.2024'!$3:$4</definedName>
    <definedName name="Z_C0C4DA1D_DD5B_40F5_88DC_CDE89978FC56_.wvu.Cols" localSheetId="0" hidden="1">'Перв. поправки 31.10.2024'!#REF!,'Перв. поправки 31.10.2024'!#REF!</definedName>
    <definedName name="Z_C0C4DA1D_DD5B_40F5_88DC_CDE89978FC56_.wvu.FilterData" localSheetId="0" hidden="1">'Перв. поправки 31.10.2024'!$A$4:$E$4</definedName>
    <definedName name="Z_C0C4DA1D_DD5B_40F5_88DC_CDE89978FC56_.wvu.PrintArea" localSheetId="0" hidden="1">'Перв. поправки 31.10.2024'!$A$1:$I$252</definedName>
    <definedName name="Z_C0C4DA1D_DD5B_40F5_88DC_CDE89978FC56_.wvu.PrintTitles" localSheetId="0" hidden="1">'Перв. поправки 31.10.2024'!$3:$4</definedName>
    <definedName name="Z_C0C4DA1D_DD5B_40F5_88DC_CDE89978FC56_.wvu.Rows" localSheetId="0" hidden="1">'Перв. поправки 31.10.2024'!#REF!,'Перв. поправки 31.10.2024'!$12:$12,'Перв. поправки 31.10.2024'!$15:$21,'Перв. поправки 31.10.2024'!#REF!,'Перв. поправки 31.10.2024'!#REF!,'Перв. поправки 31.10.2024'!$50:$51,'Перв. поправки 31.10.2024'!#REF!,'Перв. поправки 31.10.2024'!$59:$61,'Перв. поправки 31.10.2024'!$63:$69,'Перв. поправки 31.10.2024'!$128:$129,'Перв. поправки 31.10.2024'!#REF!,'Перв. поправки 31.10.2024'!#REF!,'Перв. поправки 31.10.2024'!$158:$158,'Перв. поправки 31.10.2024'!#REF!,'Перв. поправки 31.10.2024'!#REF!,'Перв. поправки 31.10.2024'!$210:$217</definedName>
    <definedName name="Z_DE56EAE4_4DB9_4063_BAAF_F7757DA6412F_.wvu.Rows" localSheetId="0" hidden="1">'Перв. поправки 31.10.2024'!#REF!,'Перв. поправки 31.10.2024'!#REF!,'Перв. поправки 31.10.2024'!$9:$192,'Перв. поправки 31.10.2024'!#REF!,'Перв. поправки 31.10.2024'!#REF!</definedName>
    <definedName name="Z_E425B371_49D9_4B35_B727_ACA5AFD9307D_.wvu.PrintTitles" localSheetId="0" hidden="1">'Перв. поправки 31.10.2024'!$3:$4</definedName>
    <definedName name="_xlnm.Print_Titles" localSheetId="0">'Перв. поправки 31.10.2024'!$3:$4</definedName>
    <definedName name="_xlnm.Print_Area" localSheetId="0">'Перв. поправки 31.10.2024'!$A$1:$I$252</definedName>
  </definedNames>
  <calcPr calcId="162913"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6" i="1" l="1"/>
  <c r="G246" i="1"/>
  <c r="F246" i="1"/>
  <c r="G220" i="1"/>
  <c r="F220" i="1"/>
  <c r="H218" i="1"/>
  <c r="G218" i="1"/>
  <c r="H210" i="1"/>
  <c r="G210" i="1"/>
  <c r="F210" i="1"/>
  <c r="H202" i="1"/>
  <c r="G202" i="1"/>
  <c r="F202" i="1"/>
  <c r="H196" i="1"/>
  <c r="G196" i="1"/>
  <c r="F196" i="1"/>
  <c r="H185" i="1"/>
  <c r="G185" i="1"/>
  <c r="F185" i="1"/>
  <c r="H177" i="1"/>
  <c r="G177" i="1"/>
  <c r="F177" i="1"/>
  <c r="H157" i="1"/>
  <c r="G157" i="1"/>
  <c r="F157" i="1"/>
  <c r="H145" i="1"/>
  <c r="G145" i="1"/>
  <c r="F145" i="1"/>
  <c r="H139" i="1"/>
  <c r="G139" i="1"/>
  <c r="F139" i="1"/>
  <c r="H127" i="1"/>
  <c r="G127" i="1"/>
  <c r="F127" i="1"/>
  <c r="H118" i="1"/>
  <c r="G118" i="1"/>
  <c r="F118" i="1"/>
  <c r="H107" i="1"/>
  <c r="G107" i="1"/>
  <c r="F107" i="1"/>
  <c r="H89" i="1"/>
  <c r="G89" i="1"/>
  <c r="F89" i="1"/>
  <c r="H62" i="1"/>
  <c r="G62" i="1"/>
  <c r="F62" i="1"/>
  <c r="H59" i="1"/>
  <c r="G59" i="1"/>
  <c r="F59" i="1"/>
  <c r="H49" i="1"/>
  <c r="G49" i="1"/>
  <c r="F49" i="1"/>
  <c r="H23" i="1"/>
  <c r="G23" i="1"/>
  <c r="F23" i="1"/>
  <c r="H14" i="1"/>
  <c r="G14" i="1"/>
  <c r="F14" i="1"/>
  <c r="H11" i="1"/>
  <c r="G11" i="1"/>
  <c r="F11" i="1"/>
  <c r="H5" i="1"/>
  <c r="H251" i="1" s="1"/>
  <c r="G5" i="1"/>
  <c r="G251" i="1" s="1"/>
  <c r="F5" i="1"/>
  <c r="F251" i="1" s="1"/>
  <c r="H10" i="1" l="1"/>
  <c r="H9" i="1" s="1"/>
  <c r="H252" i="1" s="1"/>
  <c r="F10" i="1"/>
  <c r="F9" i="1" s="1"/>
  <c r="F252" i="1" s="1"/>
  <c r="G10" i="1"/>
  <c r="G9" i="1" s="1"/>
  <c r="G252" i="1" s="1"/>
  <c r="F218" i="1"/>
</calcChain>
</file>

<file path=xl/sharedStrings.xml><?xml version="1.0" encoding="utf-8"?>
<sst xmlns="http://schemas.openxmlformats.org/spreadsheetml/2006/main" count="779" uniqueCount="391">
  <si>
    <t xml:space="preserve">Финансово-экономическое обоснование изменений в решение Совета Заполярного района "О районном бюджете на 2024 год и плановый период 2025-2026 годов" (ноябрь 2024 года) </t>
  </si>
  <si>
    <t>ПОПРАВКИ 2024 год</t>
  </si>
  <si>
    <t>Плановый период</t>
  </si>
  <si>
    <t>Обоснование поправки</t>
  </si>
  <si>
    <t>Главный администратор бюджетных средств / ГРБС / Заказчик</t>
  </si>
  <si>
    <t>Код бюджетной классификации</t>
  </si>
  <si>
    <t>Наименование кода доходов, целевой статьи расходов</t>
  </si>
  <si>
    <t>Пункты текста, приложения к решению, в которые вносятся поправки</t>
  </si>
  <si>
    <t>№ сл. записки</t>
  </si>
  <si>
    <t>Суммы по поправкам, тыс. рублей
(+,-)</t>
  </si>
  <si>
    <t>2025 год</t>
  </si>
  <si>
    <t>2026 год</t>
  </si>
  <si>
    <t>Уточнение налоговых и неналоговых поступлений в районный бюджет</t>
  </si>
  <si>
    <t>Администрация ЗР</t>
  </si>
  <si>
    <t>034 1 11 07015 05 0000 120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</si>
  <si>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</si>
  <si>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Приложения 2, 3</t>
  </si>
  <si>
    <t>01-34-1644/24-0-0</t>
  </si>
  <si>
    <t>На основании письма администратора доходов - Администрации Заполярного района от 15.10.2024 исключается план по доходам, в связи с тем, что согласно данным бухгалтерской отчетности за 2023 год муниципальным предприятием Заполярного района "Северная транспортная компания" получен убыток</t>
  </si>
  <si>
    <t>КСП ЗР</t>
  </si>
  <si>
    <t>046 1 16 01154 01 0000 140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</si>
  <si>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</si>
  <si>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Приложение 2</t>
  </si>
  <si>
    <t>482</t>
  </si>
  <si>
    <t>Увеличивается план по доходам в связи с фактическим поступлением в районный бюджет штрафа за административное правонарушение, взысканного с должностного лица СП "Пустозерский сельсовет" ЗР НАО</t>
  </si>
  <si>
    <t>Уточнение ассигнований по заявкам главных распорядителей</t>
  </si>
  <si>
    <t>Уточнение ассигнований в рамках муниципальных программ</t>
  </si>
  <si>
    <t>Муниципальная программа "Управление финансами в муниципальном районе "Заполярный район" на 2019-2026 годы"</t>
  </si>
  <si>
    <t>Управление финансов Администрации ЗР</t>
  </si>
  <si>
    <t>040 0106 30.0.00.81010 121, 129</t>
  </si>
  <si>
    <t>Расходы на содержание органов местного самоуправления и обеспечение их функций</t>
  </si>
  <si>
    <t>приложения 6, 7, 8, 9</t>
  </si>
  <si>
    <t>Муниципальная программа "Содержание и обеспечение деятельности органов местного самоуправления муниципального района "Заполярный район" на 2024-2030 годы"</t>
  </si>
  <si>
    <t>034 0104 31.0.00.81010 121, 129</t>
  </si>
  <si>
    <t>Приложения 6, 7, 8, 9</t>
  </si>
  <si>
    <t>Управление муниципального имущества Администрации ЗР</t>
  </si>
  <si>
    <t>042 0113 31.0.00.81010 121, 122, 129</t>
  </si>
  <si>
    <t>042 0113 31.0.00.81010 244</t>
  </si>
  <si>
    <t>042 0705 31.0.00.81010 244</t>
  </si>
  <si>
    <t>Администрация ЗР / МКУ ЗР "Северное"</t>
  </si>
  <si>
    <t>034 0505 31.0.00.80020 112</t>
  </si>
  <si>
    <t>Расходы на обеспечение деятельности подведомственных казенных учреждений</t>
  </si>
  <si>
    <t>034 0505 31.0.00.80020 321</t>
  </si>
  <si>
    <t>034 1202 31.4.00.81050 244</t>
  </si>
  <si>
    <t>Муниципальная программа "Развитие социальной инфраструктуры и создание комфортных условий проживания на территории муниципального района "Заполярный район" на 2021-2030 годы"</t>
  </si>
  <si>
    <t>Администрация ЗР / МП ЗР "Севержилкомсервис"</t>
  </si>
  <si>
    <t>034 0502 32.0.00.86010 811</t>
  </si>
  <si>
    <t>Мероприятия в рамках муниципальной программы "Развитие социальной инфраструктуры и создание комфортных условий проживания на территории муниципального района "Заполярный район" на 2021-2030 годы"</t>
  </si>
  <si>
    <t>247</t>
  </si>
  <si>
    <t xml:space="preserve">На основании служебной записки Управления экономики и прогнозирования Администрации Заполярного района дополнительно выделяются бюджетные ассигнования Администрации Заполярного района на 2024 год в сумме 3 679,1 тыс. руб. для предоставления субсидий на возмещение недополученных доходов, возникающих при оказании населению услуг общественных бань.
В районном бюджете на 2024 год на вышеуказанные цели предусмотрено 89 945,4 тыс. руб., из них: 
- 30 421,0 тыс. руб. МП ЗР «Севержилкомсервис» (далее – МП ЗР «СЖКС»),
- 45 765,1 тыс. руб. ООО «НОРД КОМФОРТ»,
- 13 759,3 тыс. руб. ООО «НАО Ремстрой плюс».
В соответствии с Порядком предоставления субсидии из районного бюджета на возмещение недополученных доходов, возникающих при оказании населению услуг общественных бань, утвержденным постановлением Администрации Заполярного района от 08.02.2017 № 22п (далее – Порядок 22п), между Администрацией Заполярного района и МП ЗР «СЖКС» заключено соглашение о предоставлении субсидии на возмещение недополученных доходов, возникающих при оказании населению услуг общественных бань (далее – Субсидия) от 09.01.2024 № 01-14-3/24, дополнительное соглашение от 29.01.2024 № 1. Размер субсидии в соответствии с дополнительным соглашением на 2024 год составляет 26 891 617,43 руб. 
В настоящее время кассовый расход по МП ЗР «СЖКС» составил 29 153 197,94 руб., в том числе оплачены: заявка за счет лимитов бюджетных обязательств 2024 года за декабрь 2023 года в размере 3 529 382,57 руб. и заявки за январь – сентябрь 2024 года в размере 25 623 815,37 руб. Остаток ЛБО – 1 267 802,06 руб.
Согласно расчету (прилагается), произведенному исходя из фактического количества посещений за период с октября по ноябрь 2023 года, ожидаемый размер субсидии за октябрь и ноябрь 2024 года составит 4 946 896,90 руб.
Следовательно, необходимо дополнительное финансирование с учетом остатков лимитов в 2024 году в сумме 3 679 094,84 руб. (4 946 896,90 – 1 267 802,06)
Причины в дополнительной потребности:
- увеличение количества помывок (факт за период с января по сентябрь 2023 – 5 343, за аналогичный период 2024 года – 5 723),
- экономически обоснованный тариф одной помывки в общественных банях, закрепленных за МП ЗР «СЖКС» на праве хозяйственного ведения (далее – ЭОТ) с 01.10.2023 установлен в размере 4 582,08 руб. (Постановление Администрации муниципального района «Заполярный район» от 27.09.2023 № 301п), а первоначальный объем субсидии на 2024 год был рассчитан исходя из установленного ЭОТ до 01.10.2023 в размере 3 528,93 руб. за одно посещение
</t>
  </si>
  <si>
    <t>Администрация ЗР / СП "Приморско-Куйский сельсовет" ЗР НАО</t>
  </si>
  <si>
    <t>034 0502 32.0.00.89230 540</t>
  </si>
  <si>
    <t>Иные межбюджетные трансферты в рамках муниципальной программы "Развитие социальной инфраструктуры и создание комфортных условий проживания на территории муниципального района "Заполярный район" на 2021-2030 годы"</t>
  </si>
  <si>
    <t>пункт 1 главы 11 решения, приложения 6, 7, 8, 9, 16</t>
  </si>
  <si>
    <t>264</t>
  </si>
  <si>
    <t xml:space="preserve">На основании обращения главы поселения выделяются дополнительно иные МТ Сельскому поселению "Приморско-Куйский сельсовет" ЗР НАО на 2024 год в сумме 609,1 тыс. руб. на возмещение недополученных доходов или финансового возмещения затрат, возникающих при оказании жителям поселения услуг общественных бань.
Предусмотрено на мероприятие на 2024 год 14465,4 тыс. руб.
Кассовое исполнение на 17.10.2024 составляет 14423,2 тыс. руб.
На 2024 год экономически обоснованный тариф одного посещения общественных бань утвержден постановлением Администрации Сельского поселения «Пустозерский сельсовет» ЗР НАО от 17.01.2024 № 5 в размере 9 878,87 руб. за одну помывку в I квартале; 13 047,54 руб. - во II квартале; 9 547,14 руб. - в III квартале; 4 597,18 руб. - в IV квартале. Тариф рассчитан исходя из планируемого количества посещений 1 576 помывок в год. 
Планируемые затраты МКП «Пустозерское» на обеспечение жителей поселения услугами бытового обслуживания в 2024 году составляют 18 064,19 тыс. руб. Планируемая выручка за 2024 год составит 225,6 тыс. руб. 
За 9 месяцев 2024 года фактическое посещение составило 1 372 помывки, ожидаемое количество помывок за 2024 год составит 1 798, что больше запланированного на 8%. В том числе, количество платных взрослых посещений увеличилось на 15%, количество льготных (бесплатных) посещений снизилось на 15%. Увеличение взрослых платных посещений обусловлено помывками строительной бригады.
Увеличение фактической выручки по сравнению с планируемой обусловлено увеличением количества взрослых платных посещений. Ожидаемая фактическая выручка за 2024 год составит 267,92 тыс. руб. 
Ожидаемые затраты на оказание жителям с. Оксино и п. Хонгурей услуг общественных бань в 2024 году составляют 17 822,1 тыс. руб. Увеличение расходов на приобретение угля обусловлено увеличением стоимости энергоресурса МП ЗР «Севержилкомсервис» (рост с 17 061,31 руб. за тонну в 2024 году до 24 447,11 руб. за тонну), а также необходимостью закупки топлива в большем количестве в связи с окончанием его запасов у МКП.
Рост заработной платы по сравнению с фактическими показателями за 2023 год обусловлен ростом МРОТ с 01.01.2024, а также экономией затрат по данной статье в прошлом году в связи с ремонтом бани в п. Хонгурей и введением режима простоя с соответствующим переводом работников.
Ожидаемые доходы 15 064,56 тыс. руб., в том числе: выручка 267,92 тыс. руб., финансирование – 14 277,54 тыс. руб. (14 465,4 тыс. руб. (лимиты) – 187,86 тыс. руб. (оплата заявки за декабрь 2023 года (распоряжение 19р от 23.01.2024)), доходы будущих периодов 519,1 тыс. руб. (амортизационные начисления по основным средствам, полученным безвозмездно).
По данным анализа, проведенного отделом развития экономики, размер дополнительного финансирования составляет 2 757,5 тыс. руб. </t>
  </si>
  <si>
    <t>Администрация ЗР / СП "Пустозерский сельсовет" ЗР НАО</t>
  </si>
  <si>
    <t xml:space="preserve">На основании обращения главы поселения выделяются дополнительно иные МТ Сельскому поселению "Пустозерский сельсовет" ЗР НАО на 2024 год в сумме 2757,5 тыс. руб. на возмещение недополученных доходов или финансового возмещения затрат, возникающих при оказании жителям поселения услуг общественных бань.
Предусмотрено на мероприятие на 2024 год 7645,4 тыс. руб.
Кассовое исполнение на 17.10.2024 составляет 7645,4 тыс. руб.
На 2024 год экономически обоснованный тариф одного посещения общественной бани утвержден постановлением Администрации Сельского поселения «Приморско-Куйский сельсовет» ЗР НАО от 20.02.2024 № 14 в размере 1 545,78 руб. за одну помывку. Тариф рассчитан исходя из планируемого количества посещений 5 373 помывки в год. 
Планируемые затраты МУП «Коммунальник» в 2024 году составляют 8 535,9 тыс. руб., планируемая выручка - 643,99 тыс. руб. 
За 9 месяцев 2024 года фактическое посещение составило 4 249 помывок, ожидаемое количество помывок за 2024 год составит 5 629, что больше запланированного на 5%. В том числе, количество платных взрослых посещений снизится на 2%, количество платных детских посещений снизится на 9%, количество льготных (бесплатных) посещений увеличится на 19%. 
Ожидаемая фактическая выручка за 2024 год составит 643,99 тыс. руб. Роста фактической выручки из-за увеличения посещений не ожидается из-за фактического снижения платных посещений. 
Увеличение расходов по смете на 2024 год по сравнению с фактом 2023 года на 224,5 тыс. руб. или 3% обусловлено увеличением МРОТ на 18%. Ожидаемые расходы за 2024 год составят 8 535,9 тыс. руб. Расшифровка затрат представлена в приложении 2.
Ожидаемые доходы 7 048,9 тыс. руб., в том числе: выручка 643,99 тыс. руб., финансирование – 6 404,86 тыс. руб. (7 645,4 тыс. руб. – размер запланированного межбюджетного трансферта на софинансирование расходных обязательств по решению вопросов местного значения поселения по созданию условий для обеспечения жителей поселения услугами бытового обслуживания в части возмещения недополученных доходов, возникающих при оказании жителям поселения услуг общественных бань за минусом оплаты за ноябрь и декабрь 2023 года в сумме 1 240,54 тыс. руб. (распоряжение от 07.02.2024 № 68р)). 
По данным анализа, проведенного отделом развития экономики, размер дополнительного финансирования составляет 1 487,0 тыс. руб. 
В соответствии с обращением главы поселения дополнительно иные МТ выделяются в сумме 609,1 тыс. руб.
</t>
  </si>
  <si>
    <t>Администрация ЗР / СП "Андегский сельсовет" ЗР НАО</t>
  </si>
  <si>
    <t>034 0503 32.0.00.89230 540</t>
  </si>
  <si>
    <t>290</t>
  </si>
  <si>
    <t xml:space="preserve">На основании обращения главы поселения переносятся иные МТ, предусмотренные Сельскому поселению "Андегский сельсовет" ЗР НАО, с 2024 года на 2025 год в общей сумме 4258,7 тыс. руб., из них:
- устройство покрытия участка проезда в районе от дома № 14 по ул. Набережная до перехода через р. Шарок д. Андег Сельского поселения «Андегский сельсовет» ЗР НАО - 684,1 тыс. руб.; 
- устройство покрытия участка проезда в районе ул. Лесная в д. Андег Сельского поселения «Андегский сельсовет» ЗР НАО - 684,1 тыс. руб. 
- устройство проезда от Троицкой часовни до БВПУ в д. Андег Сельского поселения «Андегский сельсовет» ЗР НАО - 2 890,5 тыс. руб.
По результатам электронных аукционов, проведенных в мае текущего года, не подано ни одной заявки на участие, в связи с чем определение поставщика (подрядчика, исполнителя) признано несостоявшимся. Реализовать указанные выше мероприятия в текущем году не представляется возможным в связи с отсутствием потенциальных подрядчиков.
Мероприятия планируется реализовать путем проведения конкурсных процедур в соответствии с Федеральным законом от 05.04.2013 № 44-ФЗ  
</t>
  </si>
  <si>
    <t>Администрация ЗР / СП "Великовисочный сельсовет" ЗР НАО</t>
  </si>
  <si>
    <t>251</t>
  </si>
  <si>
    <t xml:space="preserve">На основании обращения главы поселения уменьшаются иные МТ Сельскому поселению «Великовисочный сельсовет» ЗР НАО, предусмотренные в 2024 году на обустройство участка проезда от дома 32 до дома 27 в с. Великовисочное, в сумме 1327,3 тыс. руб. в связи с экономией по результатам конкурсных процедур. 
Решением о районном бюджете на мероприятие предусмотрено финансирование в 2024 году в сумме 9 710,4 тыс. руб.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проведены торги, по результатам которых заключен контракт от 08.07.2024 № 10 ОУП 2024 с ООО «Альфа». Цена контракта составляет 8 383 012,32 руб. Работы подрядчиком выполнены, оплата произведена 10.10.2024 в сумме 8 383 012,32 руб.
</t>
  </si>
  <si>
    <t>Администрация ЗР / СП "Омский сельсовет" ЗР НАО</t>
  </si>
  <si>
    <t>245</t>
  </si>
  <si>
    <t xml:space="preserve">На основании обращения главы поселения уменьшаются иные МТ Сельскому поселению "Омский сельсовет" ЗР НАО, предусмотренные в 2024 году на подсыпку участков проездов в с. Ома, из них:
1) 1 765,1 тыс. руб. на подсыпку участка проезда по ул. Лесная в с. Ома.
Предусмотрено на мероприятие 5 191,4 тыс. руб. 
Администрацией поселения проведены торги, по результатам которых заключен контракт от 13.08.2024 № 0184300000424000161 с ИП Коткиным Н.В. Цена контракта – 3 114,8 тыс. руб. Срок выполнения работ – до 30.10.2024. На основании письма ИП Коткина Н.В. от 11.10.2024 и распоряжения Администрации Сельского поселения «Омский сельсовет» ЗР НАО от 14.10.2024 № 61-од, в связи с увеличением объемов работ к МК заключено дополнительное соглашение от 14.10.2024 № 0184300000424000161/1, согласно которому цена контракта составляет 3 426,28 тыс. руб.
Таким образом, невостребованный остаток финансирования по мероприятию составляет 1 765,1 тыс. руб. (5 191 400,00 руб. – 3 426 280,00 руб.);
</t>
  </si>
  <si>
    <t xml:space="preserve">2) 1 440,8 тыс. руб. на подсыпку участка проезда между ул. Школьная и ул. Оленная в с. Ома.
Предусмотрено на мероприятие 4 591,2 тыс. руб. 
Администрацией поселения проведены торги, по результатам которых заключен контракт от 13.08.2024 № 0184300000424000160 с ИП Коткиным Н.В. Цена контракта – 2 864,0 тыс. руб. Срок выполнения работ – до 30.10.2024. На основании письма ИП Коткина Н.В. от 11.10.2024 и распоряжения Администрации Сельского поселения «Омский сельсовет» ЗР НАО от 14.10.2024 № 62-од, в связи с увеличением объемов работ к МК заключено дополнительное соглашение от 14.10.2024 № 0184300000424000160/1 согласно которому цена контракта составляет 3 150,4 тыс. руб.
Таким образом, невостребованный остаток финансирования по мероприятию составляет 1 440,8 тыс. руб. (4 591,2 тыс. руб. – 3 150,4 тыс. руб.)
</t>
  </si>
  <si>
    <t>248</t>
  </si>
  <si>
    <t xml:space="preserve">На основании обращения главы поселения уменьшаются иные МТ Сельскому поселению «Великовисочный сельсовет» ЗР НАО, предусмотренные в 2024 году на устройство деревянного тротуара в д. Тошвиска, в сумме 592,7 тыс. руб. в связи с экономией по результатам конкурсных процедур. 
Решением о районном бюджете на мероприятие предусмотрено финансирование в 2024 году в сумме 1 746,7 тыс. руб. Администрацией Сельского поселения заключен 19.04.2024 муниципальный контракт № 4-УДТ/2024 от с ИП Рогозиным В.Н., цена контракта 1 154 000,0 руб. Срок окончания работ не позднее 01.08.2024. Работы выполнены в срок, оплата произведена 08.08.2024
</t>
  </si>
  <si>
    <t>Администрация ЗР / СП "Малоземельский сельсовет" ЗР НАО</t>
  </si>
  <si>
    <t>289</t>
  </si>
  <si>
    <t xml:space="preserve">На основании обращения главы поселения уменьшаются иные МТ Сельскому поселению "Малоземельский сельсовет" ЗР НАО, предусмотренные на 2024 год на устройство деревянных тротуаров, в общей сумме 428,0 тыс. руб. в связи со сложившейся экономией.
1) Устройство деревянных тротуаров в квартале Молодежный от дома № 18 до дома № 20 в п. Нельмин-Нос Сельского поселения «Малоземельский сельсовет» ЗР НАО
Предусмотрено в бюджете на 2024 год 511,1 тыс. руб.
В целях реализации вышеназванного мероприятия Администрацией Сельского поселения «Малоземельский сельсовет» Заполярного района Ненецкого автономного округ заключен муниципальный контракт от 15.04.2024 № 5 с ИП Абдукодировым Абдулатифом, цена контракта 432 817,41 руб., срок окончания работ не позднее 30.08.2024. Работы выполнены в срок, оплата произведена. 
Таким образом, стоимость мероприятия: «Устройство деревянных тротуаров в квартале Молодежный от дома № 18 до дома № 20 в п. Нельмин-Нос Сельского поселения «Малоземельский сельсовет» ЗР НАО» уменьшилась на 78 282,59 руб. (511 100,00 - 432 817,41)
</t>
  </si>
  <si>
    <t xml:space="preserve">2) Устройство деревянных тротуаров от дома № 10 до дома № 18 по ул. Тундровая в п. Нельмин-Нос Сельского поселения «Малоземельский сельсовет» ЗР НАО
Предусмотрено в бюджете на 2024 год 494,6 тыс. руб.
В целях реализации вышеназванного мероприятия Администрацией Сельского поселения «Малоземельский сельсовет» Заполярного района Ненецкого автономного округ заключен муниципальный контракт от 16.04.2024 № 6 с ИП Абдукодировым Абдулатифом, цена контракта 418 793,22 руб., срок окончания работ не позднее 30.08.2024. Работы выполнены в срок, оплата произведена. 
Таким образом, стоимость мероприятия: «Устройство деревянных тротуаров от дома № 10 до дома № 18 по ул. Тундровая в п. Нельмин-Нос Сельского поселения «Малоземельский сельсовет» ЗР НАО» уменьшилась на 75 806,78 руб. (494 600,00 - 418 793,22)
</t>
  </si>
  <si>
    <t>3) Устройство деревянных тротуаров в квартале Школьный от дома № 6А до здания котельной в п. Нельмин-Нос Сельского поселения «Малоземельский сельсовет» ЗР НАО
Предусмотрено в бюджете на 2024 год 1 281,5 тыс. руб.
В целях реализации вышеназванного мероприятия Администрацией Сельского поселения «Малоземельский сельсовет» Заполярного района Ненецкого автономного округ заключен муниципальный контракт от 15.04.2024 № 4 с ИП Абдукодировым Абдулатифом, цена контракта 1 007 413,12 руб., срок окончания работ не позднее 30.08.2024. Работы выполнены в срок, оплата произведена. 
Таким образом, стоимость мероприятия: «Устройство деревянных тротуаров в квартале Школьный от дома № 6А до здания котельной в п. Нельмин-Нос Сельского поселения «Малоземельский сельсовет» ЗР НАО» уменьшилась на 274 086,88 руб. (1 281 500,00 - 1 007 413,12)</t>
  </si>
  <si>
    <t>Администрация ЗР / СП "Тиманский сельсовет" ЗР НАО</t>
  </si>
  <si>
    <t>270</t>
  </si>
  <si>
    <t xml:space="preserve">На основании обращения главы поселения уменьшаются иные МТ Сельскому поселению "Тиманский сельсовет" ЗР НАО, предусмотренные на 2024 год на замену деревянных тротуаров от дома № 126 по ул. Рыбацкая до дома № 131 по ул. Рыбацкая (здание аэропорта) в п. Индига, в сумме 233,1 тыс. руб. в связи со сложившейся экономией.
Предусмотрено в бюджете на 2024 год 2243,8 тыс. руб.
В целях реализации вышеназванного мероприятия Администрацией поселения заключены муниципальные контракты от 17.05.2024 № 0184300000224000005 с ИП Каневым С.Е., цена контракта 1 589 946,70 руб., срок окончания работ не позднее 30.09.2024 и от 28.06.2024 № 1/06/2024 с ИП Каневым С.Е., цена контракта 420 713,30 руб., срок окончания работ не позднее 30.10.2024. Работы выполнены в срок, оплата произведена. 
Таким образом, стоимость мероприятия: уменьшилась на 233 140,00 руб. (2 243 800,00 - (1 589 946,70 + 420 713,30)
</t>
  </si>
  <si>
    <t>На основании обращения главы поселения выделяются иные МТ Сельскому поселению "Тиманский сельсовет" ЗР НАО на 2024 год в сумме 226,8 тыс. руб. на замену деревянных тротуаров от дома 75 до дома 78 по ул. Сельской и от дома 11 до дома 40 по ул. Оленная в п. Индига.
Требуется заменить деревянные тротуары от дома 75 до дома 78 по ул. Сельской в п. Индига протяженностью 80 метров и от дома 11 до дома 40 по ул. Оленная в п. Индига протяженностью 60 метров.
Стоимость приобретения и доставки пиломатериалов рассчитана на основании представленных коммерческих предложений (ООО "Велас" - 177266 руб., ООО "Кант" - 176759 руб., ООО "Инвест-Ресурс" - 202494 руб.) по минимальной цене.
Стоимость работ по замене деревянных тротуаров рассчитана на основании представленных коммерческих предложений (Илларионов Д.А. - 50,0 тыс. руб., Майоров В.Л. - 52,0 тыс. руб., Пырерко Н.В. - 54,0 тыс. руб.) по минимальной цене.
Таким образом, стоимость мероприятия составляет 226,8 тыс. руб. 
Мероприятия планируется реализовать путем заключения прямых договоров</t>
  </si>
  <si>
    <t>249</t>
  </si>
  <si>
    <t xml:space="preserve">На основании обращения главы поселения уменьшаются иные МТ Сельскому поселению "Великовисочный сельсовет" ЗР НАО, предусмотренные в 2024 году на оплату уличного освещения, в сумме 2297,8 тыс. руб. в связи с ожидаемой экономией.
Предусмотрено в бюджете на 2024 год на мероприятие 6907,7 тыс. руб.
Кассовое исполнение на 17.10.2024 составляет 2 690 350,20 руб. Ожидаемое исполнение за 2024 год составляет 4 569 980,40 руб. Расчет произведен по фактическому потреблению электроэнергии на цели уличного освещения за 9 месяцев текущего года и ожидаемого исполнения за октябрь-ноябрь по данным за аналогичный период 2023 года, за декабрь 2024 по приблизительным данным за половину декабря 2023 года (расчет прилагается). Экономия составит 2 337,7 тыс. руб.
</t>
  </si>
  <si>
    <t>Администрация ЗР / СП "Колгуевский сельсовет" ЗР НАО</t>
  </si>
  <si>
    <t>На основании обращения главы поселения дополнительно выделяются иные МТ Сельскому поселению "Колгуевский сельсовет" ЗР НАО на 2024 год на уличное освещение в сумме 370,6 тыс. руб.
Предусмотрено в бюджете на 2024 год на мероприятие 746,6 тыс. руб.
Кассовое исполнение на 17.10.2024 составляет 661 813,92 руб. Ожидаемое исполнение за 2024 год составляет 1 117 194,12 руб. Расчет произведен по фактическому потреблению электроэнергии на цели уличного освещения за 9 месяцев текущего года и ожидаемого исполнения за октябрь-декабрь по данным за аналогичный период 2023 года (расчет прилагается)</t>
  </si>
  <si>
    <t xml:space="preserve">На основании обращения главы поселения уменьшаются иные МТ Сельскому поселению "Омский сельсовет" ЗР НАО, предусмотренные в 2024 году на оплату уличного освещения, в сумме 500,0 тыс. руб. в связи с ожидаемой экономией.
Предусмотрено в бюджете на 2024 год на мероприятие 5 351,7 тыс. руб. 
Кассовое исполнение на 17.10.2024 составляет 2 735 676,0 руб. Ожидаемое исполнение за 2024 году составит 4 481 008,92 руб. Расчет произведен по фактическому потреблению электроэнергии на цели уличного освещения за 9 месяцев текущего года и ожидаемого исполнения за октябрь-декабрь по данным за аналогичный период 2023 года (расчет прилагается). Экономия составит 870,7 тыс. руб.
Межбюджетный трансферт уменьшается на сумму, указанную в обращении главы поселения - 500,0 тыс. руб.
</t>
  </si>
  <si>
    <t>Администрация ЗР / СП "Пешский сельсовет" ЗР НАО</t>
  </si>
  <si>
    <t xml:space="preserve">На основании обращения главы поселения дополнительно выделяются иные МТ Сельскому поселению "Пешский сельсовет" ЗР НАО на 2024 год на уличное освещение в сумме 1369,6 тыс. руб.
Предусмотрено в бюджете на 2024 год на мероприятие 5771,1 тыс. руб.
Кассовое исполнение на 17.10.2024 составляет 4 119 122,88 руб. Ожидаемое исполнение за 2024 год составляет 848 960,22 руб. Расчет произведен по фактическому потреблению электроэнергии на цели уличного освещения за 9 месяцев текущего года и ожидаемого исполнения за октябрь по показаниям счетчика, за ноябрь по данным за октябрь 2023 года, за декабрь по средним данным за декабрь 2023 года - январь 2024 года (расчет прилагается)
</t>
  </si>
  <si>
    <t>Администрация ЗР / СП "Хоседа-Хардский сельсовет" ЗР НАО</t>
  </si>
  <si>
    <t xml:space="preserve">На основании обращения главы поселения дополнительно выделяются иные МТ Сельскому поселению "Хоседа-Хардский сельсовет" ЗР НАО на 2024 год на уличное освещение в сумме 815,0 тыс. руб.
Предусмотрено в бюджете на 2024 год на мероприятие 1 033,4 тыс. руб. 
Кассовое исполнение на 17.10.2024 составляет 881 329,68 руб. Ожидаемое исполнение за 2024 год составляет 1 848 960,22 руб. Расчет произведен по фактическому потреблению электроэнергии на цели уличного освещения за 9 месяцев текущего года и ожидаемого исполнения за октябрь-декабрь по данным за аналогичный период 2023 года с увеличением на 1080 кВт/ч ежемесячно на дополнительные фонари, установленные в сентябре 2024 года (расчет прилагается). Увеличение потребления электроэнергии связано с подключением дополнительных фонарей
</t>
  </si>
  <si>
    <t>Администрация ЗР / СП "Карский сельсовет" ЗР НАО</t>
  </si>
  <si>
    <t>283</t>
  </si>
  <si>
    <t xml:space="preserve">На основании обращения главы поселения уменьшаются иные МТ Сельскому поселению «Карский сельсовет» ЗР НАО, предусмотренные в 2024 году на содержание площадок накопления твердых коммунальных отходов (включая площадки для накопления твердых коммунальных отходов в поселениях, где установлены контейнеры для сбора твердых коммунальных отходов), в сумме 37,5 тыс. руб.
Предусмотрено на мероприятие за счет средств районного бюджета 311,3 тыс. руб.
Согласно обращению Администрации сельского поселения по данному мероприятию образовалась экономия в сумме 37,5 тыс. руб. в связи с поздним заключением договора с физическим лицом на выполнение работ по содержанию площадок накопления твердых коммунальных отходов на территории сельского поселения. Стоимость услуг составляет 25 941,60 руб. в месяц, в текущем году договоры заключены на выполнение работ с 14.02.2024, экономия образовалась за период невыполнения работ с 01.01.2024 по 13.02.2024. Договоры на выполнение работ за период с 14.02.2024 по 27.12.2024 прилагаются
</t>
  </si>
  <si>
    <t>243</t>
  </si>
  <si>
    <t xml:space="preserve">На основании обращения главы поселения выделяются дополнительно иные МТ Сельскому поселению "Тиманский сельсовет" ЗР НАО на 2024 год в сумме 83,1 тыс. руб. на вывоз и очистку отходов производства и потребления.
За счет средств Заполярного района на 2024 год предусмотрено на указанное мероприятие 90,0 тыс. руб. Расчет произведен согласно пункту 2.5. Методики расчета объема иных межбюджетных трансфертов в целях софинансирования расходных обязательств, возникающих при исполнении местными администрациями поселений заполярного района полномочий по организации благоустройства территории поселения, утвержденной постановлением Администрации Заполярного района от 12.01.2022 № 2п (далее – Методика).
В настоящее время фактически освоено 78 282,57 руб. Оплачены заявки за IV квартал 2023 года и полугодие 2024 года. Остаток – 11 717,43 руб.
По данным МП ЗР «СЖКС» за III квартал 2024 года фактически вывезено 34 м³ отходов производства и потребления. 
Согласно пункту 2.5. Методики, потребность в финансировании с учетом остатка средств составляет 52 926,09 руб. (34 * (1970,84 руб./м³ - 69,56 руб./м³)-11 717,43 руб.).
Также при направлении заявок за полугодие 2024 года Администрацией поселения допущена техническая ошибка (неверно применен тариф для прочих потребителей: вместо тарифа 1 970,84 руб./м³ применен тариф 1 198,64 руб./м³), в результате вместо 74 362,47 руб. оплачено 44 246,67 руб. В связи с этим необходимо скорректировать поданные ранее заявки и дополнительно профинансировать Сельское поселение «Тиманский сельсовет» ЗР НАО на сумму 30 115,8 руб. (расчет прилагается)
</t>
  </si>
  <si>
    <t>Администрация ЗР / ГП "Рабочий поселок Искателей" ЗР НАО</t>
  </si>
  <si>
    <t>Приложение 16</t>
  </si>
  <si>
    <t>Администрация ЗР / СП "Юшарский сельсовет" ЗР НАО</t>
  </si>
  <si>
    <t>Муниципальная программа "Безопасность на территории муниципального района "Заполярный район" на 2019-2030 годы"</t>
  </si>
  <si>
    <t>034 0310 33.0.00.82010 244</t>
  </si>
  <si>
    <t>Мероприятия в рамках муниципальной программы "Безопасность на территории муниципального района "Заполярный район" на 2019-2030 годы"</t>
  </si>
  <si>
    <t>09-32/24</t>
  </si>
  <si>
    <t xml:space="preserve">На основании служебной записки сектора ГО и ЧС, ООП, мобилизационной работы Администрации Заполярного района уменьшаются бюджетные ассигнования на сумму 295,9 тыс. руб., предусмотренные в 2024 году на проведение поисково-спасательных, аварийно-спасательных и других неотложных работ, иные транспортные и погрузочно-разгрузочные услуги в связи со сложившейся  экономией.
Предусмотрено на мероприятие 4 930,3 тыс. руб.
С целью реализации данного мероприятия Администрацией Заполярного района заключены муниципальные контракты на общую сумму 4 834,4 тыс. руб.:
- от 12.12.2023 № 01-15-48/23 с АО «Нарьян-Марский объединенный авиаотряд». Цена МК 4 484,4 тыс. руб. ожидаемое исполнение за период с 01.01.2024 по 31.12.2024 – 4 484,4 тыс. руб.,
- от 03.05.2024 № 01-15-22/24 с МП ЗР «Северная транспортная компания» Цена МК 150,0 тыс. руб. Срок действия МК с 03.05.2024 по 31.12.2024 Ожидаемое исполнение до конца года 150,0 тыс. руб.,
- от 06.05.2024 № 01-15-24/24 с МП ЗР «Северная транспортная компания» Цена МК 200,0 тыс. руб. Срок действия МК с 06.05.2024 по 31.12.2024. Контракт расторгнут по соглашению сторон.
Таким образом, образовавшаяся экономия составляет 295,9 тыс. руб.
</t>
  </si>
  <si>
    <t>034 0314 33.0.00.82010 244</t>
  </si>
  <si>
    <t>09-28/24</t>
  </si>
  <si>
    <t xml:space="preserve">На основании служебной записки сектора ГО и ЧС, ООП, мобилизационной работы Администрации Заполярного района уменьшаются бюджетные ассигнования на сумму 298,0 тыс. руб., предусмотренные в 2024 году на организацию мест массового отдыха (пляжи) населения на водных объектах в связи с экономией, образовавшейся в результате проведения конкурсных процедур.
Предусмотрено на мероприятие 1 690,0 тыс. руб. Администрацией Заполярного района заключен муниципальный контракт с ИП Кадикиным И.И. от 06.05.2024 № 01-15-21/24. Цена МК – 1 392,0 тыс. руб. По состоянию на 20.09.2024 мероприятия в соответствии с контрактом выполнены в полном объеме, оплата произведена, остаток по мероприятию – 298,0 тыс. руб.
</t>
  </si>
  <si>
    <t>034 0309 33.0.00.89240 540</t>
  </si>
  <si>
    <t>Иные межбюджетные трансферты в рамках муниципальной программы "Безопасность на территории муниципального района "Заполярный район" на 2019-2030 годы"</t>
  </si>
  <si>
    <t xml:space="preserve">На основании обращения главы поселения уменьшаются иные МТ Сельскому поселению "Андегский сельсовет" ЗР НАО, предусмотренные в 2024 году на поддержание в постоянной готовности местной автоматизированной системы централизованного оповещения гражданской обороны, в сумме 278,1 тыс. руб. в связи со сложившейся экономией.
За счет средств районного бюджета на мероприятие предусмотрено 1719,0 тыс. руб.
С целью реализации данного мероприятия Администрацией поселения заключены следующие муниципальные контракты:
- от 02.01.2024 № 0205-АН с ООО «М-АйТи НАО». Цена МК 1 345,8 тыс. руб. Срок исполнения с 02.01.2024 по 31.12.2024,
- от 10.01.2024 № 3812 с ГУП НАО «НКЭС». Цена МК 95,04 тыс. руб. Срок действия с 10.01.2024 по 31.12.2024.
Таким образом, сумма экономии составит 278,1 тыс. руб.
</t>
  </si>
  <si>
    <t xml:space="preserve">На основании обращения главы поселения уменьшаются иные МТ Сельскому поселению "Великовисочный сельсовет" ЗР НАО, предусмотренные в 2024 году на поддержание в постоянной готовности местной автоматизированной системы централизованного оповещения гражданской обороны, в сумме 28,6 тыс. руб. в связи со сложившейся экономией.
За счет средств районного бюджета на мероприятие предусмотрено 2 418,9 тыс. руб.
С целью реализации данного мероприятия Администрацией поселения заключены следующие муниципальные контракты:
- от 18.03.2024 № 1-ОМАСЦО ГО/2024 с ООО «М-АйТи НАО». Цена МК 1 693,3 тыс. руб. Срок исполнения с 19.03.2024 по 31.12.2024,
- от 08.01.2024 № 3475/24 с ГУП НАО «НКЭС». Цена МК 580,8 тыс. руб. Срок действия с 08.01.2024 по 31.10.2024.
Договор с ГУП НАО «НКЭС» в процессе заключения. Цена договора 116,16 тыс. руб. Срок действия - с 01.11.2024 по 31.12.2024.
Ожидаемое исполнение до конца 2024 года 2 390,3 тыс. руб.
Таким образом, сумма экономии составит 28,6 тыс. руб.
</t>
  </si>
  <si>
    <t>09-29/24</t>
  </si>
  <si>
    <t xml:space="preserve">На основании обращения главы поселения уменьшаются иные МТ Сельскому поселению "Пешский сельсовет" ЗР НАО, предусмотренные в 2024 году на поддержание в постоянной готовности местной автоматизированной системы централизованного оповещения гражданской обороны, в сумме 55,2 тыс. руб. в связи со сложившейся экономией.
За счет средств районного бюджета на мероприятие предусмотрено 3 351,4 тыс. руб.
С целью реализации данного мероприятия Администрацией поселения заключены следующие муниципальные контракты:
- от 19.02.2024 № 0184300000424000011 с ООО «М-АйТи НАО». Цена МК 2 047, тыс. руб.,
- от 12.01.2024 № 207/2024 с ГУП НАО «НКЭС». Цена МК 520,5 тыс. руб. Срок действия с 12.01.2024 по 31.05.2024,
- от 13.06.2024 № 207/2024/2 с ГУП НАО «НКЭС». Цена МК 520,5 тыс. руб. Срок действия с 01.06.2024 по 31.10.2024.
Договор с ГУП НАО «НКЭС» в процессе заключения. Цена договора 208,2 тыс. руб. Срок действия - с 01.11.2024 по 31.12.2024.
Ожидаемое исполнение до конца 2024 года 3 296,2 тыс. руб.
Таким образом, сумма экономии составит 55,2 тыс. руб.
</t>
  </si>
  <si>
    <t>034 0310 33.0.00.89240 540</t>
  </si>
  <si>
    <t>269</t>
  </si>
  <si>
    <t xml:space="preserve">На основании обращения главы поселения переносится межбюджетный трансферт с 2024 года на 2025 год, предусмотренный Сельскому поселению «Андегский сельсовет» ЗР НАО в сумме 9 111,3 тыс. руб. на предупреждение и ликвидацию последствий ЧС, а именно на работы по укреплению берега р. Печора в районе д. Андег.
В 2020 были проведены работы по укреплению участка береговой линии на сумму 3 750,1 тыс. руб. Берегоукрепительные работы проводились на участке протяженностью 130 м, шириной основания 9 м в целях предотвращения негативного воздействия вод в зимне-весенний период, а также период прохождения половодья и паводков для предотвращения чрезвычайной ситуации.
В июле 2022 года специалисты МКУ ЗР «Северное» провели обследование указанного выше объекта и пришли к выводу, что существующие конструкции не соответствуют условиям эксплуатации в следствии высоких нагрузок в зимне-весенний период, а также период прохождения половодья и паводков.
В первый год эксплуатации сооружений проявились процессы сползания песка и щебня по откосу. Во второй год эксплуатации скорость сползания увеличилась. Также во второй год добавились дефекты в виде разрушения георешётки и подкладного под георешётку материала. 
В 2023 году обследование не проводилось.
Локальный сметный расчет составлен МКУ ЗР «Северное» на сумму 9 111 259,07 руб.  
По результатам электронных аукционов, проведенных в апреле текущего года, не подано ни одной заявки на участие, в связи с чем определение поставщика (подрядчика, исполнителя) признано несостоявшимся (протокол прилагается). Реализовать указанное выше мероприятие в текущем году не представляется возможным в связи с отсутствием потенциальных подрядчиков
</t>
  </si>
  <si>
    <t>Администрация ЗР / СП "Шоинский сельсовет" ЗР НАО</t>
  </si>
  <si>
    <t>09-25/24</t>
  </si>
  <si>
    <t xml:space="preserve">На основании обращения главы поселения уменьшаются иные МТ Сельскому поселению "Шоинский сельсовет" ЗР НАО, предусмотренные в 2024 году на устройство пожарного водоема по ул. Школьная, д. 6-А в с. Шойна, в сумме 409,2 тыс. руб. в связи со сложившейся экономией, образовавшейся в результате проведения конкурсных процедур.
За счет средств районного бюджета на мероприятие предусмотрено 2 975,1 тыс. руб. Администрацией поселения заключен муниципальный контракт с ИП Мишуковым А.В. от 29.04.2024 № 0184300000424000068. Цена МК – 2 565 804,57 руб. Работы подрядчиком выполнены и оплачены
</t>
  </si>
  <si>
    <t>034 0314 33.0.00.89240 540</t>
  </si>
  <si>
    <t>09-33/24</t>
  </si>
  <si>
    <t>На основании обращения главы поселения исключается межбюджетный трансферт Городскому поселению «Рабочий поселок Искателей» ЗР НАО в сумме 10,0 тыс. руб., предусмотренный на 2024 год на выплаты денежного поощрения членам добровольной народной дружины, участвующей в охране общественного порядка по причине отсутствия участников в составе добровольной народной дружины поселения, и, соответственно, фактическим отсутствием дежурства ДНД на проводимых поселением мероприятиях</t>
  </si>
  <si>
    <t>Муниципальная программа "Чистая вода"</t>
  </si>
  <si>
    <t>Муниципальная программа "Строительство (приобретение) и проведение мероприятий по капитальному и текущему ремонту жилых помещений муниципального района "Заполярный район" на 2020-2030 годы"</t>
  </si>
  <si>
    <t>034 0501 35.0.00.79050 414</t>
  </si>
  <si>
    <t>Оказание финансовой помощи бюджетам муниципальных образований на строительство (приобретение) объектов муниципальной собственности в целях предоставления жилых помещений гражданам по договорам социального найма, и на формирование специализированного жилищного фонда</t>
  </si>
  <si>
    <t>приложения 6, 7, 8, 9, 10</t>
  </si>
  <si>
    <t>034 0501 35.0.00.S9050 414</t>
  </si>
  <si>
    <t>Расходы районного бюджета на мероприятия, софинансируемые в рамках государственных программ в части строительства (приобретения) объектов муниципальной собственности</t>
  </si>
  <si>
    <t>Пункт 6 главы 6 решения, приложения 6, 7, 8, 9, 10</t>
  </si>
  <si>
    <t>034 0501 35.0.00.79500 414</t>
  </si>
  <si>
    <t>Субсидии местным бюджетам на софинансирование капитальных вложений в объекты муниципальной собственности</t>
  </si>
  <si>
    <t>034 0501 35.0.00.S9500 414</t>
  </si>
  <si>
    <t>Расходы районного бюджета на мероприятия, софинансируемые в рамках государственных программ в части капитальных вложений в объекты муниципальной собственности</t>
  </si>
  <si>
    <t>034 0501 35.0.00.86030 243</t>
  </si>
  <si>
    <t>Мероприятия в рамках муниципальной программы "Строительство (приобретение) и проведение мероприятий по капитальному и текущему ремонту жилых помещений муниципального района "Заполярный район" на 2020-2030 годы"</t>
  </si>
  <si>
    <t>034 0505 35.0.00.86030 244</t>
  </si>
  <si>
    <t>01.1-11-532/24-0-0</t>
  </si>
  <si>
    <t xml:space="preserve">Уменьшаются ассигнования МКУ ЗР «Северное» на 2024 год в сумме 17,2 тыс. руб., предусмотренные на отсыпку земельных участков под строительство двух жилых домов в д. Андег, в связи с образовавшейся экономией в результате проведения аукциона.
За счет средств районного бюджета предусмотрено на мероприятие 3 454,0 тыс. руб. В целях реализации мероприятия проведен электронный аукцион, по результату которого МКУ ЗР «Северное» заключен МК от 09.04.2024 № 0184300000424000047 с ООО "АЛЬФА" на сумму 3 436 720,05 руб., срок исполнения работ – не позднее 15.07.2024. Контракт исполнен, работы приняты, оплата произведена 05.09.2024
</t>
  </si>
  <si>
    <t>Администрация ЗР / СП "Андегский сельсовет" ЗО НАО</t>
  </si>
  <si>
    <t>034 0501 35.0.00.89250 540</t>
  </si>
  <si>
    <t>Иные межбюджетные трансферты в рамках муниципальной программы "Строительство (приобретение) и проведение мероприятий по капитальному и текущему ремонту жилых помещений муниципального района "Заполярный район" на 2020-2030 годы"</t>
  </si>
  <si>
    <t>274</t>
  </si>
  <si>
    <t xml:space="preserve">На основании обращения главы поселения уменьшаются иные МТ Сельскому поселению «Андегский сельсовет» ЗР НАО, предусмотренные в 2024 году на капитальный ремонт жилого дома № 4 по ул. Озерная в д. Андег, в сумме 2678,4 тыс. руб. в связи с образовавшейся экономией в результате проведения конкурсных процедур.
За счет средств районного бюджета предусмотрено на мероприятие 7 609,0 тыс. руб. 
Администрацией поселения заключен муниципальный контракт от 01.04.2024 № 0045-ЕИС с ИП Абдукодировым Абдулатифом, цена контракта 4 604 628,80 руб. Срок выполнения работ – не позднее 01.10.2024. 
30.09.2024 заключено дополнительное соглашение № 2, согласно которому цена контракта составляет 4 930 556,35 руб. Контракт исполнен на сумму 4 930 556,35 руб. (акт о приемке выполненных работ от 30.09.2024 № 1), оплата произведена 10.10.2024 Экономия средств составляет 2 678 443,65 руб.
</t>
  </si>
  <si>
    <t>258</t>
  </si>
  <si>
    <t xml:space="preserve">На основании обращения главы поселения уменьшаются иные МТ Сельскому поселению «Великовисочный сельсовет» ЗР НАО, предусмотренные в 2024 году на капитальный ремонт квартиры № 6 в жилом доме № 82 в с. Великовисочное, в сумме 577,4 тыс. руб. в связи с образовавшейся экономией в результате проведения конкурсных процедур. 
Предусмотрено на мероприятие за счет средств районного бюджета 1 815,1 тыс. руб. 
Администрацией поселения 05.08.2024 заключен муниципальный контракт № 12 КРК 2024 с ИП Рогозиным В.Н., цена контракта – 1 237 666,25 руб. Срок окончания работ – не позднее 31.10.2024. Работы выполнены, оплата произведена 06.09.2024. Экономия средств составляет 577 433,75 руб. 
</t>
  </si>
  <si>
    <t>пункт 1 главы 11 решения, приложения 6, 7, 8, 9, 10</t>
  </si>
  <si>
    <t>Администрация ЗР / Нераспределенный резерв</t>
  </si>
  <si>
    <t>Администрация ЗР / СП "Канинский сельсовет" ЗР НАО</t>
  </si>
  <si>
    <t>276</t>
  </si>
  <si>
    <t xml:space="preserve">На основании обращения главы поселения уменьшаются иные МТ Сельскому поселению "Пустозерский сельсовет" ЗР НАО, предусмотренные в 2024 году на капитальные ремонты муниципального жилфонда, в общей сумме 1121,4 тыс. руб.
По мероприятиям:
1)  капитальный ремонт жилого дома № 103 в с. Оксино - 895,6 тыс. руб.
За счет средств районного бюджета предусмотрено 2 356,2 тыс. руб. 
Администрацией поселения 04.03.2024 заключен МК № 0184300000424000020-(ФЗ-44) с ИП Абдукодировым А. Цена контракта с учетом дополнительного соглашения от 06.09.2024 № 1 составляет 1 264 390,0 руб. Срок окончания работ - 15.10.2024. 
При выполнении ремонтных работ выявлено, что оконные проемы требуют замены, а в рамках исполнения муниципального контракта запланирована только их покраска, в связи с чем в пределах лимитов бюджетных обязательств заключен муниципальный контракт от 06.09.2024 № 1с ИП Абдукодировым А. на замену оконных блоков в жилом доме на сумму 196 150,0 руб. Срок выполнения работ - не позднее 31.10.2024. При приемке выполненных работ работы по покраске оконных блоков не будут отражены в акте, стоимость работ по контракту будет уменьшена соразмерно стоимости покраски, отраженной в локальном сметном расчете. Экономия по мероприятию составляет 895,6 тыс. руб.
</t>
  </si>
  <si>
    <t xml:space="preserve">2) капитальный ремонт кв. № 1 в жилом доме № 53 в с. Оксино - 225,8 тыс. руб. 
За счет средств районного бюджета предусмотрено 1 129,3 тыс. руб. 
Администрацией поселения 01.07.2024 заключен муниципальный контракт № 0184300000424000122 - (ФЗ-44) с ИП Абдукодировым А. на сумму 903 440,0 руб. Срок выполнения работ – не позднее 21.10.2024. Экономия по мероприятию составляет 225,8 тыс. руб.
Работы в рамках мероприятий закончены, идет приемка выполненных работ
</t>
  </si>
  <si>
    <t>Администрация ЗР / СП "Тельвисочный сельсовет" ЗР НАО</t>
  </si>
  <si>
    <t>287</t>
  </si>
  <si>
    <t xml:space="preserve">Выделяются иные межбюджетные трансферты Сельскому поселению «Тельвисочный сельсовет» ЗР НАО на 2024 год в сумме      690,5 тыс. руб. на софинансирование мероприятий по приобретению жилых помещений в с. Тельвиска.
Паспортом инвестиционного проекта «Приобретение жилых помещений в с. Тельвиска Сельского поселения «Тельвисочный сельсовет» ЗР НАО» предусмотрены объемы и источники финансирования в сумме 23 015,0 тыс. руб., в том числе за счет окружного бюджета в сумме 22 324,6 тыс. руб., за счет районного бюджета в сумме 690,4 тыс. руб. 
Бюджетные средства привлекаются с целью переселения граждан из жилищного фонда, признанного непригодным для проживания, и /или с высоким уровнем износа. В окружном реестре жилищного фонда, признанного непригодным для проживания и/или с высоким уровнем износа в Сельском поселении «Тельвисочный сельсовет» ЗР НАО состоит 71 семья, которые нуждаются в улучшении жилищных условий. В результате реализации данного инвестиционного проекта улучшат свои жилищные условия 3 семьи, сокращение очереди на переселение из аварийных домов составит 4%.
Проектом закона Ненецкого автономного округа «О внесении изменений в закон Ненецкого автономного округа от 15.12.2023 № 16-оз «Об окружном бюджете на 2024 год и на плановый период 2025 и 2026 годов» предусмотрено финансирование в 2024 году мероприятия «Приобретение жилых помещений в с. Тельвиска Сельского поселения «Тельвисочный сельсовет» ЗР НАО» за счет окружного бюджета в сумме 22 324,5 тыс. руб. Необходимо софинансирование за счет средств районного бюджета в сумме 690,5 тыс. руб.
</t>
  </si>
  <si>
    <t>Администрация ЗР / СП "Хорей-Верский сельсовет" ЗР НАО</t>
  </si>
  <si>
    <t>295</t>
  </si>
  <si>
    <t xml:space="preserve">На основании обращения главы поселения уменьшаются иные МТ Сельскому поселению "Хорей-Верский сельсовет" ЗР НАО, предусмотренные в 2024 году на установку терморегуляторов в жилом доме № 15 по ул. Ветеранов в п. Хорей-Вер, на сумму 73,6 тыс. руб. в связи с образовавшейся экономией.
Предусмотрено в районном бюджете на 2024 год на мероприятие 220,9 тыс. руб.
Администрацией поселения заключен договор № 37/РУ-2024 от 12.03.2024 с МП ЗР «Севержилкомсервис», цена контракта 220 836,25 руб. Срок окончания 31.12.2024. 
Работы выполнены и оплачены в объеме фактически сложившихся потребностей на сумму 147 224,16 руб. Заключено соглашение о расторжении договора от 07.06.2024
</t>
  </si>
  <si>
    <t>257</t>
  </si>
  <si>
    <t xml:space="preserve">На основании обращения главы поселения уменьшаются иные МТ Сельскому поселению "Хоседа-Хардский сельсовет" ЗР НАО, предусмотренные в 2024 году на ремонт квартиры № 1 в жилом доме № 18 по ул. Первомайская в п. Харута, на сумму 1301,8 тыс. руб. в связи с образовавшейся экономией в результате проведения конкурсных процедур.
Предусмотрено в районном бюджете на 2024 год на мероприятие 4489,6 тыс. руб.
Администрацией поселения заключен муниципальный контракт № 0184300000424000067 от 30.04.2024 с ИП Нозимовым М.К., цена контракта 3 114 536,38 руб. Срок окончания работ не позднее 30.09.2024. 
В связи с выявлением потребности в проведении дополнительных работ было заключено дополнительное соглашение от 20.09.2024 № 01 к муниципальному контракту, согласно которому цена контракта увеличилась и составила 3 187 748,54 руб. Экономия средств составляет 1 301 851,46 руб. 
В настоящее время работы выполнены, но не приняты, Подрядчиком устраняются выявленные недостатки
</t>
  </si>
  <si>
    <t>253</t>
  </si>
  <si>
    <t xml:space="preserve">На основании обращения главы поселения уменьшаются иные МТ Сельскому поселению "Юшарский сельсовет" ЗР НАО, предусмотренные в 2024 году на ремонт квартиры № 1 дома № 73 по ул. Центральная в п. Каратайка. в связи с образовавшейся экономией в результате проведения конкурсных процедур.
Предусмотрено в районном бюджете на 2024 год на мероприятие 2 400,9 тыс. руб.
Администрацией поселения заключен муниципальный контракт от 16.07.2024 № 0184300000424000126 с ИП Рочевым П.Е. Цена контракта 1 731 020,09 руб. Срок окончания – не позднее 30.08.2024. Работы выполнены в срок (акт о приемке выполненных работ от 30.08.2024 № 1), оплата произведена 10.09.2024. Экономия средств составляет 669 879,91 руб.
</t>
  </si>
  <si>
    <t xml:space="preserve"> </t>
  </si>
  <si>
    <t>242</t>
  </si>
  <si>
    <t xml:space="preserve">За счет средств районного бюджета в 2024 году предусмотрено софинансирование мероприятия «Приобретение жилых помещений в п. Каратайка Сельского поселения «Юшарский сельсовет» ЗР НАО» в сумме 1 019,3 тыс. руб.
Законом Ненецкого автономного округа от 15.12.2023 № 16-оз «Об окружном бюджете на 2024 год и на плановый период 2025 и 2026 годов» на реализацию данного мероприятия предусмотрено софинансирование за счет средств окружного бюджета в сумме 32 955,4 тыс. руб.
Паспортом инвестиционного проекта «Приобретение жилых помещений в п. Каратайка Сельского поселения «Юшарский сельсовет» ЗР НАО» предусмотрены объемы и источники финансирования в сумме 54 246,1 тыс. руб., в том числе за счет окружного бюджета в сумме 52 618,7 тыс. руб., за счет районного бюджета в сумме 1 627,4 тыс. руб. 
Недостаток средств для реализации мероприятия составляет 20 271,4 тыс. руб., в том числе за счет средств окружного бюджета в сумме 19 663,3 тыс. руб., за счет районного бюджета – 608,1 тыс. руб.
Проектом закона Ненецкого автономного округа «О внесении изменений в закон Ненецкого автономного округа от 15.12.2023 № 16-оз «Об окружном бюджете на 2024 год и на плановый период 2025 и 2026 годов» предусмотрено увеличение финансирования в 2024 году мероприятия за счет окружного бюджета в сумме 19 663,3 тыс. руб. Необходимо софинансирование за счет средств районного бюджета в сумме 608,1 тыс. руб.
Бюджетные средства привлекаются с целью увеличения площади муниципального жилищного фонда, предоставляемого гражданам по договорам социального найма, снижения количества граждан, нуждающихся в жилых помещениях. В настоящее время в общем списке граждан, нуждающихся в жилых помещениях, предоставляемых по договорам социального найма на территории сельского поселения, состоят 10 семей. В результате реализации инвестиционного проекта (приобретение 8 квартир) указанная выше очередь в 2024 году будет снижена на 80%
</t>
  </si>
  <si>
    <t>Администрация ЗР / СП "Поселок Амдерма" ЗР НАО</t>
  </si>
  <si>
    <t>Администрация ЗР / МО "Городское поселение "Рабочий поселок Искателей" ЗР НАО</t>
  </si>
  <si>
    <t>Муниципальная программа "Развитие коммунальной инфраструктуры муниципального района "Заполярный район" на 2020-2030 годы"</t>
  </si>
  <si>
    <t xml:space="preserve">Администрация ЗР </t>
  </si>
  <si>
    <t>034 0605 36.0.00.85010 244</t>
  </si>
  <si>
    <t>Расходы на реализацию природоохранных мероприятий</t>
  </si>
  <si>
    <t>034 0502 36.0.00.86040 244</t>
  </si>
  <si>
    <t>Мероприятия в рамках муниципальной программы "Развитие коммунальной инфраструктуры муниципального района "Заполярный район" на 2020-2030 годы"</t>
  </si>
  <si>
    <t>01.1-11-547/24-0-0</t>
  </si>
  <si>
    <t xml:space="preserve">На основании служебной записки МКУ ЗР «Северное» исключаются бюджетные ассигнования, предусмотренные на 2024 год в сумме 1 225,8 тыс. руб. на создание мест (площадок) накопления твердых коммунальных отходов до 11 месяцев в п. Выучейский.
В целях реализации данного мероприятия проведен электронный аукцион, по результату которого МКУ ЗР «Северное» заключен муниципальный контракт от 19.02.2024 № 0184300000424000012 с МП ЗР "Севержилкомсервис" на сумму 1 213 506,0 руб., срок исполнения работ – не позднее 30.04.2024. 
В соответствии с Соглашением о расторжении муниципального контракта от 19.02.2024 № 0184300000424000012 на создание места (площадки) накопления твёрдых коммунальных отходов до 11 месяцев (приобретение контейнеров) в п. Выучейский от 12.04.2024 по соглашению сторон данный муниципальный контракт расторгнут
</t>
  </si>
  <si>
    <t>034 0502 36.0.00.86040 811</t>
  </si>
  <si>
    <t>Пункт 5 главы 10 решения, приложения 6, 7, 8, 9, 11</t>
  </si>
  <si>
    <t>034 0502 36.0.00.86040 466</t>
  </si>
  <si>
    <t>Пункт 5 главы 6 решения, приложения 6, 7, 8, 9, 10</t>
  </si>
  <si>
    <t>034 0502 36.0.00.86040 463</t>
  </si>
  <si>
    <t>284</t>
  </si>
  <si>
    <t xml:space="preserve">На основании служебной записки отдела ЖКХ, энергетики, транспорта и экологии Администрации Заполярного района исключаются ассигнования, предусмотренные Администрации Заполярного района на 2024 год в сумме 382,3 тыс. руб. на обустройство подъездной площадки перед ангаром накопления ТКО до 11 месяцев в п. Красное.
В рамках данного мероприятия предлагалось обустроить прилегающую к ангару в п. Красное территорию (подъездную площадку) в виде твердого водонепроницаемого покрытия из выложенных бетонных плит.
В связи с полученной практикой по складированию отходов в ангар накопления ТКО во время снятия моста через р. Куя в весенне-летний период 2024 года на совместном совещании руководства Администрации Заполярного района и главы Сельского поселения «Приморско-Куйский сельсовет» ЗР НАО было принято решение пересмотреть мероприятие по обустройству подъездной площадки перед ангаром накопления ТКО до 11 месяцев в п. Красное и организовать отдельную площадку с твердым покрытием для временного накопления ТКО на период отсутствия моста через р. Куя. 
Таким образом, предусмотренные средства по данному мероприятию в сумме 382,3 тыс. руб. не востребованы
</t>
  </si>
  <si>
    <t>034 0502 36.0.00.86040 414</t>
  </si>
  <si>
    <t>Администрация ЗР / СП  "Андегский сельсовет" ЗР НАО</t>
  </si>
  <si>
    <t>034 0502 36.0.00.89260 540</t>
  </si>
  <si>
    <t>Иные межбюджетные трансферты в рамках муниципальной программы "Развитие коммунальной инфраструктуры муниципального района "Заполярный район" на 2020-2030 годы"</t>
  </si>
  <si>
    <t>282</t>
  </si>
  <si>
    <t>На основании обращения главы поселения исключаются иные МТ Сельскому поселению "Андегский сельсовет" ЗР НАО, предусмотренные на 2024 год на содержание земельных участков, находящихся в собственности или в постоянном (бессрочном) пользовании муниципальных образований, предназначенных под складирование отходов, в сумме 44,9 тыс. руб. в связи с отсутствием потребности.
Предусмотрено на мероприятие 44,9 тыс. руб. В 2024 году потребность в содержании земельного участка 83:00:040009:119 отсутствовала. На текущий момент ТКО региональным оператором по второй зоне деятельности МП ЗР «Севержилкомсервис» отходы складируются в 20-футовый контейнер, являющимся площадкой накопления ТКО со сроком до 11 месяцев и внесенной в Реестр площадок накопления ТКО Заполярного района постановлением Администрации Заполярного района от 29.12.2020 № 281п</t>
  </si>
  <si>
    <t xml:space="preserve">На основании обращения главы поселения исключаются иные МТ Сельскому поселению "Колгуевский сельсовет" ЗР НАО, предусмотренные на 2024 год на содержание земельных участков, находящихся в собственности или в постоянном (бессрочном) пользовании муниципальных образований, предназначенных под складирование отходов, в сумме 141,0 тыс. руб. в связи с отсутствием потребности.
Предусмотрено на мероприятие 141,0 тыс. руб. Земельный участок с кадастровым номером 83:00:10000:16, на содержание которого выделено финансирование, имеет разрешенное использование: под площадку размещения отходов. Указанный земельный участок находится на значительном удалении от поселка, в соответствии с требованиями законодательства РФ под складирование ТКО не оборудован. На текущий момент ТКО региональным оператором по второй зоне деятельности МП ЗР «Севержилкомсервис» складируются в 20-футовые контейнеры, являющимися площадкой накопления ТКО со сроком до 11 месяцев. 
В 2024 году потребность в содержании указанного земельного участка у Администрации поселения отсутствовала
</t>
  </si>
  <si>
    <t xml:space="preserve">На основании обращения главы поселения уменьшаются иные МТ Сельскому поселению "Пустозерский сельсовет" ЗР НАО, предусмотренные на 2024 год на содержание земельных участков, находящихся в собственности или в постоянном (бессрочном) пользовании муниципальных образований, предназначенных под складирование отходов, в сумме 65,5 тыс. руб. в связи с экономией.
Предусмотрено Сельскому поселению 164,3 тыс. руб. на содержание следующих земельных участков: с кадастровыми номерами: 83:00:040014:614 (с. Оксино), 83:00:040004:422 (д. Каменка), 83:00:040011:218 (п. Хонгурей).
В 2020 году были выполнены мероприятия по ликвидации мест несанкционированного размещения отходов на вышеуказанных земельных участках поселения, свалки были ликвидированы. 
В 2024 году предусмотренное финансирование на содержание земельных участков было направлено на заключение договоров ГПХ на выполнение работ по содержанию и уборке территории земельных участков 83:00:040014:614 и 83:00:040011:218. Потребность в мероприятиях по содержанию земельных участков 83:00:040004:422 в текущем году отсутствовала. Таким образом, по договорам было оплачено 98,8 тыс. руб. Экономия по мероприятию составила 65,5 тыс. руб.
</t>
  </si>
  <si>
    <t xml:space="preserve">На основании обращения главы поселения исключаются иные МТ Сельскому поселению "Хоседа-Хардский сельсовет" ЗР НАО, предусмотренные на 2024 год на содержание земельных участков, находящихся в собственности или в постоянном (бессрочном) пользовании муниципальных образований, предназначенных под складирование отходов, в сумме 148,9 тыс. руб. в связи с отсутствием потребности.
Предусмотрено на мероприятие 148,9 тыс. руб. Земельный участок с кадастровым номером 83:00:080010:379, на содержание которого выделено финансирование, имеет разрешенное использование: под складирование бытовых отходов. В июле 2024 года данный земельный участок сдан в аренду региональному оператору по второй зоне деятельности МП ЗР «Севержилкомсервис» в рамках осуществления деятельности по обращению с ТКО. Фактических работ по содержанию участка Администрацией поселения в 2024 году не проводилось. Средства, предусмотренные на содержание земельного участка, предназначенного под складирование отходов, не использовались
</t>
  </si>
  <si>
    <t xml:space="preserve">На основании обращения главы поселения исключаются иные МТ Сельскому поселению "Шоинский сельсовет" ЗР НАО, предусмотренные на 2024 год на содержание земельных участков, находящихся в собственности или в постоянном (бессрочном) пользовании муниципальных образований, предназначенных под складирование отходов, в сумме 106,7 тыс. руб. в связи с отсутствием потребности.
Предусмотрено на мероприятие 106,7 тыс. руб. Земельный участок с кадастровым номером 83:00:010001:33, на содержание которого выделено финансирование, имеет разрешенное использование: под складирование бытовых отходов. На вышеуказанном земельном участке в целях реализации полномочий Администрации Заполярного района в области обращения с ТКО в начале 2024 года была создана площадка накопления ТКО до 11 месяцев. В текущем году потребность в содержании и обслуживании Администрацией сельского поселения указанного земельного участка отсутствовала
</t>
  </si>
  <si>
    <t xml:space="preserve">На основании обращения главы поселения исключаются иные МТ Сельскому поселению "Юшарский сельсовет" ЗР НАО, предусмотренные на 2024 год на содержание земельных участков, находящихся в собственности или в постоянном (бессрочном) пользовании муниципальных образований, предназначенных под складирование отходов, в сумме 194,2 тыс. руб. в связи с отсутствием потребности.
Предусмотрено на мероприятие 194,2 тыс. руб. Земельный участок с кадастровым номером 83:00:080009:542, на содержание которого выделено финансирование, расположен в границах населенного пункта п. Каратайка, разрешенное использование: под складирование бытовых отходов. Указанный земельный участок находится в собственности муниципального образования. В соответствии с требованиями природоохранного законодательства РФ данный участок под складирование ТКО не оборудован. В силу ч. 7 ст. 12 Федерального закона от 24.06.1998 № 89-ФЗ «Об отходах производства и потребления» запрещается размещение отходов на объектах, не внесенных в государственный реестр объектов размещения отходов. В соответствии с законодательством РФ на сегодняшний момент такие участки являются несанкционированными местами размещения отходов и подлежат закрытию. В 2020 году было реализовано мероприятие по ликвидации места несанкционированного размещения ТКО в МО «Юшарский сельсовет» НАО. Свалка была ликвидирована. На текущий момент в районе п. Каратайка создана площадка накопления ТКО со сроком до 11 месяцев (ангар). 
На основании вышесказанного потребность в содержании и обслуживании Администрацией сельского поселения указанного земельного участка отсутствует
</t>
  </si>
  <si>
    <t>298</t>
  </si>
  <si>
    <t xml:space="preserve">На основании обращения главы поселения уменьшаются иные МТ Городскому поселению "Рабочий поселок Искателей" ЗР НАО, предусмотренные на 2024 год на поставку фронтального погрузчика-экскаватора, в сумме 4492,8 тыс. руб. в связи с возникшей экономией при проведении электронных торгов, а также уменьшении на сумму НДС.
За счёт средств районного бюджета предусмотрено на мероприятие 14 750,0 тыс. руб., требуется 10 257,2 тыс. руб.
Копии муниципального контракта от 19.07.2024 № 0600600025024000001, заявки Администрации поселения от 16.09.24 № 01-20-752/24-2-0 и распоряжения Администрации Заполярного района от 18.09.24 № 966р на оплату прилагаются
</t>
  </si>
  <si>
    <t>Муниципальная программа "Обеспечение населения централизованным теплоснабжением в МО «Муниципальный район «Заполярный район» на 2020-2030 годы"</t>
  </si>
  <si>
    <t>034 0502 37.0.00.86050 811</t>
  </si>
  <si>
    <t>Мероприятия в рамках муниципальной программы "Обеспечение населения централизованным теплоснабжением в МО "Муниципальный район "Заполярный район" на 2020-2030 годы"</t>
  </si>
  <si>
    <t>пункт 5 главы 10, приложения 6, 7, 8, 9, 11</t>
  </si>
  <si>
    <t>пункт 1 главы 11, приложения 6, 7, 8, 9</t>
  </si>
  <si>
    <t>034 0502 37.0.00.86050 414</t>
  </si>
  <si>
    <t>034 0502 37.0.00.86050 243</t>
  </si>
  <si>
    <t>034 0502 37.0.00.89270 540</t>
  </si>
  <si>
    <t>Иные межбюджетные трансферты в рамках муниципальной программы "Обеспечение населения централизованным теплоснабжением в МО "Муниципальный район "Заполярный район" на 2020-2030 годы"</t>
  </si>
  <si>
    <t>Муниципальная программа "Обеспечение населения муниципального района "Заполярный район" чистой водой на 2021-2030 годы"</t>
  </si>
  <si>
    <t>034 0502 38.0.00.86060 466</t>
  </si>
  <si>
    <t>Мероприятия в рамках муниципальной программы "Обеспечение населения муниципального района "Заполярный район" чистой водой на 2021-2030 годы"</t>
  </si>
  <si>
    <t>Приложения 6, 7, 8, 9, 10</t>
  </si>
  <si>
    <t>293</t>
  </si>
  <si>
    <t xml:space="preserve">На основании служебной записки отдела ЖКХ, энергетики, транспорта и экологии Администрации Заполярного района исключаются ассигнования, предусмотренные в 2024 году в сумме 15 912,4 тыс. руб., и выделяются на 2025 год в сумме 16 541,3 тыс. руб. на строительство водопроводной сети в д. Лабожское.
В 2024 году предприятие неоднократно проводило электронные аукционы на право заключения контракта, однако, заявок на участие не поступило (копии протоколов прилагаются). В этой связи реализация данного мероприятия планируется в 2025 году.
В настоящее время проводится подготовительная работа по планированию мероприятия на 2025 год. МКУ ЗР «Северное» выполнен расчёт стоимости мероприятия в 2025 году (копия прилагается), которая составляет 19 849 584,00 руб. (в том числе за счет районного бюджета 16 541,3 тыс. руб., за счет средств предприятия 3 308,3 тыс. руб.). Копия распоряжения Администрации Заполярного района от 25.10.2024 № 1214р «О принятии решения о предоставлении МП ЗР «Севержилкомсервис» бюджетных ассигнований из районного бюджета в виде субсидии на осуществление капитальных вложений в объекты муниципальной собственности Заполярного района» прилагается
</t>
  </si>
  <si>
    <t>034 0502 38.0.00.86060 811</t>
  </si>
  <si>
    <t>пункт 5 главы 10 решения, приложения 6, 7, 8, 9, 11</t>
  </si>
  <si>
    <t>241</t>
  </si>
  <si>
    <t xml:space="preserve">На основании служебной записки отдела ЖКХ, энергетики, транспорта и экологии Администрации Заполярного района предоставляется муниципальная преференция МП ЗР «Севержилкомсервис» на 2024 год в сумме 431,9 тыс. руб. на реконструкцию сетей водоснабжения в с. Коткино (подключение жилых домов по ул. Центральная № 36, № 49 и ул. Школьная № 8).
В с. Коткино организовано централизованное холодное питьевое водоснабжение. Эксплуатирует централизованную систему водоснабжения МП ЗР «Севержилкомсервис» – гарантирующая организация. Данный инженерный объект находится в хозяйственном ведении предприятия, собственником является Заполярный район (документы прилагаются).
Водопроводная сеть построена в 2015 году, работы выполняла компания ООО «Тарана». Заказчиком мероприятия выступала Администрация Сельского поселения «Коткинский сельсовет» ЗР НАО. Часть жилого фонда, а также объекты социального значения были подключены к централизованному водоснабжению. Оставшаяся часть населения использует в качестве источника питьевого водоснабжения частные скважины и колодцы.
С целью развития централизованной водопроводной сети с. Коткино и повышения надёжности и степени благоустройства жилых домов сельских жителей эксплуатирующим предприятием проводится её реконструкция. 
К водопроводной сети планируется подключить в 2024 году жилые дома по ул. Центральная № 36, № 46 и по ул. Школьная № 8.
В соответствии с представленным ресурсным сметным расчётом стоимость реализации мероприятия составляет 436,3 тыс. руб., сумма без учёта НДС и сметной прибыли ((512 307,63 (строительные работы) – 84 620,67 (сметная прибыль))*102% (непредвиденные расходы) = 436 240,70 руб.)
Согласно Порядку предоставления муниципальной преференции, утверждённому Постановлением Администрации Заполярного района от 09.07.2020 № 144п, получатель субсидии обязуется предусмотреть софинансирование в размере не менее 1% за счёт собственных средств. Объём финансирования за счёт средств районного бюджета составит 431,9 тыс. руб., 4,4 тыс. руб. – за счёт средств предприятия.
</t>
  </si>
  <si>
    <t>278</t>
  </si>
  <si>
    <t>На основании служебной записки отдела ЖКХ, энергетики, транспорта и экологии Администрации Заполярного района предоставляется муниципальная преференция МП ЗР «Севержилкомсервис» на 2025 год в сумме 2273,4 тыс. руб. на устройство водозаборной колонки и ограждения водозабора в с. Несь.
В настоящее время в с. Несь завершаются работы по поиску и оценке подземных вод для целей питьевого водоснабжения села. Работы выполняются ООО «Севергеолдобыча-Сервис» в рамках муниципального контракта с Администрацией Заполярного района.
По завершению работ подрядная организация предоставляет в адрес Администрации Заполярного района следующие документы: 
- отчёт о проведённых геологоразведочных работах;
- паспорта скважин;
- положительное экспертное заключение на проект зон санитарной охраны;
- положительное санитарно-эпидемиологическое заключение Управления Роспотребнадзора по НАО на проект зон санитарной охраны;
 - проект зон санитарной охраны;
С целью разработки, проведения экспертиз и согласования выше перечисленных документов в органах Роспотребнадзора был также разработан план мероприятий по улучшению санитарного состояния территории зон санитарной охраны и предупреждению загрязнения образованного источника водоснабжения (далее по тексту – план). Требование о необходимости разработки и согласования плана мероприятия регламентируется п. 1.6 и п. 1.12 СанПиН 2.1.4 1110-02 «Зоны санитарной охраны источников водоснабжения и водопроводов питьевого назначения».
ООО «Севергеолдобыча-Сервис» разработан план мероприятий в составе проекта зон санитарной охраны, Администрация Заполярного района утвердила разработанный план мероприятий, а МП ЗР «Севержилкомсервис» и Администрация СП «Канинский сельсовет» ЗР НАО согласовали его (копия плана прилагается).
В соответствии с утверждённым планом предусмотрено бюджетное и внебюджетное финансирование п. 1 (устройство ограждения), п. 2 (устройство дорожек из твёрдого покрытия) и п. 9 (устройство водоразборной колонки).
В целях реализации п. 2 на 2024 год запланировано устройство проезда к водоочистной установке в с. Несь (9 399,3 тыс. руб.). 
Для реализации п. 1 и п. 9 отделом ЖКХ, энергетики, транспорта и экологии Администрации Заполярного района совместно со специалистами МП ЗР «Севержилкомсервис» выработаны решения о техническом исполнении водоразборной колонки, способе транспортировки питьевой воды от БВПУ до водоразборной колонки, мероприятиях направленных на предотвращение замерзания оборудования и устройства ограждения.
Локальный сметный расчет составлен МКУ ЗР "Северное" в ценах 3 кв.2024 года на сумму 2296,4 тыс. руб.
Финансирование за счет средств районного бюджета (99%) составит 2273,4 тыс. руб., за счет средств предприятия - 23,0 тыс. руб.</t>
  </si>
  <si>
    <t>034 0502 38.0.00.89280 540</t>
  </si>
  <si>
    <t>Иные межбюджетные трансферты в рамках муниципальной программы "Обеспечение населения муниципального района "Заполярный район" чистой водой на 2021-2030 годы"</t>
  </si>
  <si>
    <t>Муниципальная программа "Развитие транспортной инфраструктуры муниципального района "Заполярный район" на 2021-2030 годы"</t>
  </si>
  <si>
    <t>034 0408 39.0.00.86070 244</t>
  </si>
  <si>
    <t>Мероприятия в рамках муниципальной программы "Развитие транспортной инфраструктуры муниципального района "Заполярный район" на 2021-2030 годы"</t>
  </si>
  <si>
    <t>260</t>
  </si>
  <si>
    <t xml:space="preserve">На основании служебной записки Управления экономики и прогнозирования Администрации Заполярного района уменьшаются ассигнования Администрации Заполярного района в сумме 735,6 тыс. руб., предусмотренные в 2024 году на организацию транспортного обслуживания населения автомобильным транспортом по муниципальным маршрутам регулярных перевозок по регулируемым тарифам.
Решением о районном бюджете на 2024 год предусмотрено на мероприятие 7838,9 тыс. руб.
В настоящее время фактически освоено 4660,8 тыс. руб. Оплачены заявки за декабрь 2023 года и 9 месяцев 2024 года. Остаток лимитов составил 3178,1 руб.
Согласно условию муниципального контракта № 01-15-15/24 с ИП Калюжным И.В. стоимость километра пробега транспортных средств составляет 103,39 руб. За период с октября по ноябрь 2024 года в соответствии с утвержденным расписанием движения необходимо выполнить 280 рейсов, протяженность 1 рейса – 84,37 км. Потребность в финансировании за два месяца составит 2442,5 тыс. руб. (280*84,37*103,39). С учетом остатка средств невостребованными останутся лимиты в размере 735,6 тыс. руб. (3178,1- 2442,5). Причиной экономии средств является отсутствие моста через р. Куя (с 4 июня по 14 июля)
</t>
  </si>
  <si>
    <t>034 0408 39.0.00.86070 412</t>
  </si>
  <si>
    <t>Администрация ЗР/СП "Малоземельский сельсовет" ЗР НАО</t>
  </si>
  <si>
    <t>034 0408 39.0.00.89290 540</t>
  </si>
  <si>
    <t>Иные межбюджетные трансферты в рамках муниципальной программы "Развитие транспортной инфраструктуры муниципального района "Заполярный район" на 2021-2030 годы"</t>
  </si>
  <si>
    <t>Администрация ЗР/СП "Коткинский сельсовет" ЗР НАО</t>
  </si>
  <si>
    <t>285</t>
  </si>
  <si>
    <t xml:space="preserve">На основании обращения главы поселения выделяются дополнительно иные МТ Сельскому поселению "Коткинский сельсовет" ЗР НАО на 2024 год на содержание авиаплощадок в сумме 292,0 тыс. руб.
Предусмотрено в районном бюджете на мероприятие 436,7 тыс. руб.
Кассовое исполнение по состоянию на 23.10.2024 составляет 436,52 тыс. руб.
В 2020 году были выполнены работы по закрытию разрушенного участка бетонного покрытия вертолетной площадки площадью 200 кв.м деревянной доской в три слоя. На протяжении четырех лет данное покрытие показало себя как надежное, также не поступало нареканий от пилотов. В период с октября по ноябрь 2024 года планируется выполнить и оплатить работы по обустройству оставшейся части покрытия вертолётной площадки в с. Коткино деревянной доской площадью 200 кв. м. 
Стоимость работ по укреплению площадки деревянной доской определена на основании коммерческих предложений (ИП Коткин Н.В. - 320,0 тыс. руб., ИП Рочев П.Е. - 292,0 тыс. руб., СПК РК "Сула" - 330,0 тыс. руб.) по минимальной цене.
Мероприятие планируется реализовать путем заключения прямого договора
</t>
  </si>
  <si>
    <t>Администрация ЗР/СП "Омский сельсовет" ЗР НАО</t>
  </si>
  <si>
    <t>262</t>
  </si>
  <si>
    <t xml:space="preserve">На основании обращения главы поселения выделяются дополнительно иные МТ Сельскому поселению "Омский сельсовет" ЗР НАО на 2024 год на содержание авиаплощадок в общей сумме 1151,5 тыс. руб.
Предусмотрено в районном бюджете на мероприятие 582,4 тыс. руб.
В настоящее время фактически освоено 249 437 руб. Остаток -332 963 руб.
1) Согласно заявкам Администрации поселения на оплату мероприятия «Содержание авиаплощадок в поселениях Заполярного района» в 2024 году произведена оплата услуг и работ по содержанию авиаплощадок в д. Вижас и д. Снопа (скашивание травы, кустарников, уборка снега, укатка вертолетных площадок и взлетно-посадочных полос, ремонт и изготовление аэродромных знаков, установка ветроуказателя, оплата электроэнергии для нужд освещения вертолетных площадок и взлетно-посадочных полос, приобретение и доставка мотоблока, косилки и адаптера (сиденья) для кошения травы и кустарников на взлетно-посадочной полосе и вертолетной площадке в д. Вижас). 
В течение 2024 года в с. Ома МП ЗР «Севержилкомсервис» проводились работы по уборке снега, укатке вертолетной площадки и взлетно-посадочной полосы, засыпка ям гравием на взлетно-посадочной полосе, подвоз гравия. На 17.10.2024 года оказаны услуги на сумму 846 160,17 руб. Данные работы не профинансированы.
Ожидаемые затраты за октябрь-декабрь 2024 года рассчитаны отделом развития экономики Управления экономики и прогнозирования составят 77 062,98 руб. Данные затраты сформированы исходя их фактически отработанного времени техникой МП ЗР «Севержилкомсервис» за аналогичный период 2023 года с применением тарифов в соответствии с постановлением Администрации муниципального района «Заполярный район» Ненецкого автономного округа» от 29.12.2023 № 433п.
Оказанные услуги в 2024 году на сумму 846 160,17 руб. подтверждаются подписанными главой сельского поселения сч.фактурами от 14.01.2024 № 1544, от 19.01.2024 № 1543, от 26.01.2024 № 1545, от 31.03.2024 № 2633 с приложением справок о выполненной транспортной работе, а также копиями справок о выполненной транспортной работе за период с февраля по сентябрь 2024 года. Копии прилагаются.
Таким образом, необходимо дополнительное финансирование по мероприятию «Содержание авиаплощадок в поселениях Заполярного района» для оплаты работ МП ЗР «Севержилкомсервис» на взлетно-посадочной полосе в с. Ома в сумме 590 260,15 руб.
</t>
  </si>
  <si>
    <t>2) Согласно Акту осмотра технического состояния сигнального оборудования ВП и ВПП в с. Ома, д. Вижас, д. Снопа от 03.06.2024 (прилагается) выявлено: 
- в с. Ома разрушены сигнальные конусы и указатели, конструкции огней светосигнального оборудования;
- в д. Вижас разрушены сигнальные конусы и указатели; 
- в с. Снова разрушены сигнальные конусы и указатели.
В связи с этим необходимо провести работы по устранению данных неисправностей с целью обеспечения безопасных и эффективных посадок и взлётов воздушных судов на ВПП в данных населенных пунктах.
Администрацией поселения представлены три коммерческих предложения на приобретение оборудования и материалов для проведения ремонтных работ на ВПП, в том числе: изготовление сигнальных конусов, указателей; приобретение краски для их окрашивания; приобретение фонарей и материалы для их установки (саморезы, уголки крепежные). Стоимость указана с учетом доставки до населенных пунктов. Количество приобретаемых сигнальных конусов, указателей и фонарей соизмеримо с количеством пришедших в неисправное состояние.
Стоимость мероприятия рассчитана на основании представленных коммерческих предложений (ИП Коткин Н.В. - 725028 руб., ИП Паюсов С.А. - 720380 руб., ИП Уткин М.Г. - 561230 руб.) по минимальной цене.
Мероприятие планируется реализовать путем заключения прямого договора в соответствии с п. 4 ч. 1 ст. 93 Федерального закона от 05.04.2024 № 44-ФЗ</t>
  </si>
  <si>
    <t>Администрация ЗР/СП "Пустозерский сельсовет" ЗР НАО</t>
  </si>
  <si>
    <t>275</t>
  </si>
  <si>
    <t xml:space="preserve">На основании обращения главы поселения уменьшаются иные МТ Сельскому поселению "Пустозерский сельсовет" ЗР НАО, предусмотренные в 2024 году на устройство вертолетной площадки с обустройством сигнального оборудования в с. Оксино, в сумме 3595,0 тыс. руб. в связи со сложившейся экономией по результатам проведения конкурсных процедур.
Предусмотрено в районном бюджете на реализацию вышеуказанного мероприятия 10750,0 тыс. руб.
В целях реализации мероприятия Администрацией Сельского поселения «Пустозерский сельсовет» ЗР НАО заключен муниципальный контракт от 13.02.2024 № 0184300000424000007 (ФЗ-44) с ООО «Альфа», цена контракта
 6 726 250 руб. Срок окончания работ - 15.10.2024. Работы по устройству вертолетной площадки ведутся, выполнение составляет 80%. 
В рамках исполнения муниципального контракта не запланированы работы по укреплению откосов путем отсыпки их грунтом по периметру площадки. Стоимость работ составляет 440 430,81 руб. Локальный сметный расчет прилагается. 
Мероприятие планируется реализовать путем заключения прямого договора в соответствии с п. 4 ч. 1 ст. 93 Федерального закона от 05.04.2024 № 44-ФЗ. В связи с этим из расчета исключена сметная прибыль. Размер дополнительного финансирования согласно смете составит 428 669,08 руб.
Экономия составляет 3 595,0 тыс. руб. 
</t>
  </si>
  <si>
    <t>Администрация ЗР/СП "Шоинский сельсовет" ЗР НАО</t>
  </si>
  <si>
    <t>273</t>
  </si>
  <si>
    <t xml:space="preserve">На основании обращения главы поселения выделяются иные МТ Сельскому поселению "Шоинский сельсовет" ЗР НАО на 2024 год в сумме 221,6 тыс. руб. на поставку мобильного комплекса для вертолетной площадки с огнями уменьшенного размера с управлением режимами по радио.
Вертолетная площадка со светосигнальным оборудованием в с. Шойна введена в эксплуатацию в 2021 году, в 2023 году произведена отсыпка щебнем по её периметру. Согласно представленному акту осмотра вертолетной площадки от 04.10.2024, светосигнальное оборудование находится в неисправном состоянии. В связи с этим принимать воздушные суда в темное время суток не представляется возможным. Ремонт светосигнального оборудования будет произведен после установления причин неисправности и расчета его стоимости.  
Мобильный комплекс для вертолетной площадки в с. Шойна необходим не только в случаях, когда неисправно светосигнальное оборудование, но и в экстренных случаях, когда необходима посадка воздушного судна вне вертолетной площадки. 
Стоимость мероприятия рассчитана на основании представленных коммерческих предложений (ИП Валей Е.В. - 221,6 тыс. руб., ООО "Пожрезерв" - 273,76 тыс. руб., ООО "ТК "Крепежные системы" - 265,92 тыс. руб.) по минимальной цене.
Мероприятие планируется реализовать путем заключения прямого договора в соответствии с п. 4 ч. 1 ст. 93 Федерального закона от 05.04.2024 № 44-ФЗ
</t>
  </si>
  <si>
    <t>034 0409 39.0.00.89290 540</t>
  </si>
  <si>
    <t>приложение 16</t>
  </si>
  <si>
    <t>279</t>
  </si>
  <si>
    <t>На основании обращения главы поселения уменьшаются иные МТ Сельскому поселению "Пустозерский сельсовет" ЗР НАО, предусмотренные в 2024 году на ремонт участка автомобильной дороги общего пользования местного значения "с. Оксино-аэропорт", в сумме 23,5 тыс. руб., одновременно на ту же сумме увеличивается нераспределенный резерв Дорожного фонда Заполярного района.
Предусмотрено в районном бюджете на реализацию вышеуказанного мероприятия 4718,4 тыс. руб.
В целях реализации вышеназванного мероприятия Администрацией Сельского поселения «Пустозерский сельсовет» ЗР НАО заключен муниципальный контракт № 0184300000424000015 (ФЗ-44) от 26.02.2024 с ООО «Альфа», цена контракта 4 694 808,0 руб. Срок окончания работ не позднее 15.09.2024. Работы по контракту выполнены, в связи с ошибкой документы о выполнении работ направлены Подрядчику на исправление. Экономия средств составляет 23 592,0 руб.</t>
  </si>
  <si>
    <t>Муниципальная программа "Развитие энергетики муниципального района "Заполярный район" на 2021-2030 годы"</t>
  </si>
  <si>
    <t>034 0502 40.0.00.86080 414</t>
  </si>
  <si>
    <t>Мероприятия в рамках муниципальной программы "Развитие энергетики муниципального района "Заполярный район" на 2021-2030 годы"</t>
  </si>
  <si>
    <t>034 0502 40.0.00.86080 811</t>
  </si>
  <si>
    <t>255</t>
  </si>
  <si>
    <t xml:space="preserve">На основании служебной записки отдела ЖКХ, энергетики, транспорта и экологии Администрации Заполярного района выделяется муниципальная преференция МП ЗР "Севержилкомсервис" на 2024 год в сумме 25 879,7 тыс. руб. на поставку четырех резервуаров горизонтальных стальных наземных объемом 100 куб.м для ЖКУ "Каратайка" и ЖКУ "Индига". 
В Адрес Администрации Заполярного района поступило обращение МП ЗР «Севержилкомсервис» от 25.09.2024 № 3505 о рассмотрении возможности возмещения затрат в связи с приобретением резервуаров для хранения ГСМ в количестве 4 шт. объёмом 100 куб. м в п. Каратайка (2 ед.) и п. Индига (2 ед.) в рамках мероприятий по подготовке объектов коммунальной инфраструктуры к осенне-зимнему периоду 2024-2025 гг.
Согласно акту осмотра технического состояния резервуаров от 30.10.2023 на участке ЖКУ «Каратайка» эксплуатируются 33 резервуара общим объёмом 1990 куб. м. На основании проведённых замеров толщин днищ и стенок резервуаров, выявлены несоответствия нормативных толщин стенок и днищ у двух резервуаров по 50 куб. м и одного резервуара объёмом 100 куб. м. Эксплуатация указанных резервуаров невозможна (Акт прилагается).
Согласно акту осмотра технического состояния резервуаров от 05.10.2023 на участке ЖКУ «Индига» эксплуатируются 25 резервуаров общим объёмом 820 куб. м. На основании проведённых замеров толщин днищ и стенок резервуаров, выявлены несоответствия нормативных толщин стенок и днищ у 8 резервуаров по 25 куб. м. Эксплуатация указанных резервуаров невозможна (Акт прилагается).
Предприятием заключены два контракта:
- от 23.05.2024 № 162/2024 на поставку РГСН 100 для ЖКУ «Каратайка» в количестве 2 единиц. Стоимость контракта составляет 13 671 083 руб. 33 коп. (без НДС). Контракт исполнен, резервуары поставлены;
- от 23.05.2024 № 163/2024 на поставку РГСН 100 для ЖКУ «Индига» в количестве 2 единиц. Стоимость контракта составляет 12 470 000 руб. 00 коп. (без НДС). Контракт исполнен, резервуары поставлены. 
Согласно п. 2.1 раздела 2 Порядка предоставления муниципальной преференции МП ЗР «Севержилкомсервис», утвержденного Постановлением Администрации Заполярного района от 09.07.2020 № 144п (далее – Порядок №144п), муниципальная преференция в виде субсидии предоставляется в целях финансового возмещения не более 99 процентов понесенных Предприятием затрат.
Таким образом, объем финансирования на реализацию мероприятий:
- «Поставка резервуаров горизонтальных стальных наземных объемом 100 куб. м для ЖКУ «Каратайка» в количестве 2 единиц» составит 13 671 083,33 руб., в том числе: за счет средств районного бюджета – 13 534 372,49 руб. (99%), за счёт средств предприятия – 136 710,84 руб. (1%);
- «Поставка резервуаров горизонтальных стальных наземных объемом 100 куб. м. для ЖКУ «Индига» в количестве 2 единиц» составит 12 470 000,0 руб., в том числе: за счет средств районного бюджета – 12 345 300,0 руб. (99%), за счёт средств предприятия – 124 700,0 руб. (1%).
</t>
  </si>
  <si>
    <t>246</t>
  </si>
  <si>
    <t xml:space="preserve">На основании служебной записки отдела ЖКХ, энергетики, транспорта и экологии Администрации Заполярного района выделяется муниципальная преференция МП ЗР "Севержилкомсервис" на 2024 год в сумме 8642,9 тыс. руб., из них:
- 6 304,5 тыс. руб. на поставку водогрейного твёрдотопливного котла в с. Несь,
- 2 338,4 тыс. руб. на изготовление и поставку дымовой трубы для нужд котельной в с. Несь.
Поставка и монтаж рассматриваемого оборудования проводится с целью обеспечения технической возможности подключения новых потребителей (развития системы централизованного теплоснабжения, улучшения степени благоустройства жилых домов сельских жителей и качества жизни граждан), так и надёжного обеспечения существующих потребителей.
Модульное здание котельной смонтировано в 2023 году. Объект является движимым и находится на балансе МП ЗР «Севержилкомсервис» (копия выписки прилагается).
С целью реализации данного мероприятия МП ЗР «Севержилкомсервис» заключены контракты и договор (прилагаются):
- с ООО «Торговый дом Северная энергия» на поставку водогрейного твёрдотопливного котла. Стоимость контракта 7 247 666,66 руб., в том числе НДС 1 207 944,44 руб. Поставка котла в соответствии с контрактом – г. Архангельск, территория АО «Архангельский речной порт,
- с ООО «Северная морская компания» на перевозку груза водным транспортом. Перевозка котла и оборудования осуществляется из г. Архангельска до с. Несь. Расходы на доставку составят 394 094,44 руб., в том числе НДС 65 682,41 руб. Стоимость определена на основании: договора № 05/05/2024/176/2024, счета на оплату № 24101401 от 14.10.2024, коносамента № 2400706,
- с ООО «КВАТРА-Н» на изготовление и поставку дымовой трубы для нужд котельной в с. Несь Ненецкого АО. Стоимость контракта 2 834 423,32 руб., в том числе НДС 472 403,89 руб. Поставка дымовой трубы в соответствии с контрактом – Ненецкий автономный округ, с. Несь.
Монтаж и обвязку котла, а также монтаж дымовой трубы МП ЗР «Севержилкомсервис» выполнит собственными силами. 
Согласно Порядку предоставления муниципальной преференции, муниципальному предприятию Заполярного района «Севержилкомсервис», утверждённому Постановлением Администрации Заполярного района от 09.07.2020 № 144п получатель субсидии обязуется предусмотреть софинансирование в размере 1% за счёт собственных средств.
Таким образом, объем финансирования (без НДС) по мероприятию составит: 
- «Поставка водогрейного твёрдотопливного котла в с. Несь»: за счёт средств районного бюджета 6 304,5 тыс. руб., 63,7 тыс. руб. – за счёт средств предприятия,
- «Изготовление и поставка дымовой трубы для нужд котельной в с. Несь»: за счёт средств районного бюджета 2 338,4 тыс. руб., 23,7 тыс. руб. – за счёт средств предприятия
 </t>
  </si>
  <si>
    <t>034 0502 40.0.00.89310 540</t>
  </si>
  <si>
    <t>Иные межбюджетные трансферты  в рамках муниципальной программы "Развитие энергетики муниципального района "Заполярный район" на 2021-2030 годы"</t>
  </si>
  <si>
    <t>Пункт 1 главы 11 решения, приложения 6, 7, 8, 9, 16</t>
  </si>
  <si>
    <t>Муниципальная программа "Развитие сельского хозяйства на территории муниципального района "Заполярный район" на 2021-2030 годы"</t>
  </si>
  <si>
    <t>034 0405 41.0.00.83030 414</t>
  </si>
  <si>
    <t>Мероприятия в рамках муниципальной программы "Развитие сельского хозяйства на территории муниципального района "Заполярный район" на 2021-2030 годы"</t>
  </si>
  <si>
    <t>01.1-11-531-24-0-0</t>
  </si>
  <si>
    <t xml:space="preserve">На основании служебной записки МКУ ЗР "Северное" уменьшаются ассигнования, предусмотренные в 2024 году на реконструкцию объекта незавершенного строительства в с. Ома под ангар для сельскохозяйственной техники, в сумме 782,1 тыс. руб. в связи со сложившейся экономией по результатам конкурсных процедур.
Предусмотрено в районном бюджете на реализацию вышеуказанного мероприятия 3181,5 тыс. руб.
По результатам проведенного аукциона МКУ ЗР «Северное» заключен МК от 19.06.2024 № 0184300000424000102 с ИП Мишуковым А.В. на сумму 2 399 374,39 руб., срок исполнения работ не позднее 01.09.2024г. В результате образовалась экономия в размере 782,1 тыс. руб. Контракт исполнен, работы приняты, оплата произведена 26.09.2024г. (п/п №24262)
</t>
  </si>
  <si>
    <t>Администрация ЗР / МКП ЗР «Пешский животноводческий комплекс»</t>
  </si>
  <si>
    <t>034 0405 41.0.00.83030 813</t>
  </si>
  <si>
    <t>268</t>
  </si>
  <si>
    <t xml:space="preserve">На основании служебной записки сектора по развитию сельскохозяйственного производства Администрации Заполярного района уменьшается размер субсидии МКП ЗР «Пешский животноводческий комплекс» на 2024 год в сумме 242,9 тыс. руб. на поставку кормов.
В районном бюджете на указанные цели за счет средств районного бюджета предусмотрено 2 313,8 тыс. руб. 
В целях реализации мероприятия МКП ЗР «Пешский животноводческий комплекс» заключен муниципальный контракт от 11.03.2024 № 0184300000424000029 с ООО «ВИТАРИС» на поставку комбикорма для крупного рогатого скота (40,7 тонн) на сумму 2 070 846,47 руб. Срок действия МК – по 31.10.2024. Контракт исполнен на сумму 2 070 846,47 руб. (счет-фактура от 25.09.2024 № 1 на 40,7 тонн). Оплата произведена 15.10.2024 в сумме 2 070 846,47 руб. 
</t>
  </si>
  <si>
    <t>034 0405 41.0.00.89320 540</t>
  </si>
  <si>
    <t>Иные межбюджетные трансферты в рамках муниципальной программы "Развитие сельского хозяйства на территории муниципального района "Заполярный район" на 2021-2030 годы"</t>
  </si>
  <si>
    <t>265</t>
  </si>
  <si>
    <t xml:space="preserve">На основании обращения главы поселения уменьшаются иные МТ Сельскому поселению "Великовисочный сельсовет" ЗР НАО, выделенные в 2024 году на мероприятия по развитию сельскохозяйственного производства, в общей сумме 4478,6 тыс. руб.
В том числе по мероприятиям:
1) Поставка кормов для предприятий сельскохозяйственного производства - 3435,4 тыс. руб.
За счет средств районного бюджета на реализацию мероприятия предусмотрено 6 395,6 тыс. руб. 
Между Администрацией поселения и ООО «Гарант XXI» заключен муниципальный контракт от 19.04.2024 № 5 ПКП 2024 на поставку кормов (112 тонн) на сумму 2 973,375 тыс. руб. Срок действия МК – до 15.08.2024. 
Контракт исполнен на сумму 2 960,16 тыс. руб. (счета-фактуры от 12.07.2024 № 4251 на 72 тонны и № 4252 на 40 тонн). Оплата произведена 24.07.2024
</t>
  </si>
  <si>
    <t xml:space="preserve">2) Поставка трактора колесного и упаковщика рулонов для МКП «Великовисочный животноводческий комплекс» Сельского поселения «Великовисочный сельсовет» ЗР НАО - 418,7 тыс. руб.
За счет средств районного бюджета на реализацию мероприятия предусмотрено 4 230,0 тыс. руб. 
Администрацией поселения заключены муниципальные контракты на общую сумму 3 811,25 тыс. руб., из них:
- от 01.04.2024 № 2-ПУР/2024 с ИП Шуклиной Е.И. на поставку упаковщика рулонов на сумму 1 480,0 тыс. руб., срок исполнения – до 31.07.2024, контракт исполнен., оплата произведена 26.04.2024,
- от 09.04.2024 № 3-ПТК/2024 с ООО «РЭС» на поставку трактора колесного на сумму 2 331,25 тыс. руб., срок исполнения – до 31.08.2024, контракт исполнен на сумму, оплата произведена 08.07.2024
</t>
  </si>
  <si>
    <t xml:space="preserve">3) Поставка маслоизготовителя и установки для охлаждения молока для МКП «Великовисочный животноводческий комплекс» Сельского поселения «Великовисочный сельсовет» ЗР НАО - 243,0 тыс. руб.
За счет средств районного бюджета на реализацию мероприятия предусмотрено 1 076,0 тыс. руб. 
Между Администрацией поселения и ИП Шуклиной Е.И. заключены договоры поставки от 05.02.2024 на общую сумму 833,0 тыс. руб., из них
- 445,0 тыс. руб. договор от 05.02.2024 № 83-Р на поставку установки охлаждения молока на сумму, срок исполнения – до 31.12.2024, договор исполнен,
- 388,0 тыс. руб. договор от 05.02.2024 № 84-Р на поставку маслоизготовителя, срок исполнения – до 31.12.2024, договор исполнен
</t>
  </si>
  <si>
    <t xml:space="preserve">4) Капитальный ремонт электропроводки фермы в с. Великовисочное МКП «Великовисочный животноводческий комплекс» Сельского поселения «Великовисочный сельсовет» ЗР НАО - 381,5 тыс. руб.
За счет средств районного бюджета на реализацию мероприятия предусмотрено 1 230,9 тыс. руб. 
Между Администрацией поселения и ООО «Энергопромсервис» заключен муниципальный контракт от 03.06.2024 № 6 РЭФ 2024 на сумму 849 321 руб. Срок действия МК – до 30.09.2024. Контракт исполнен, оплата произведена 14.08.2024
</t>
  </si>
  <si>
    <t>288</t>
  </si>
  <si>
    <t xml:space="preserve">На основании обращения главы поселения выделяются иные МТ Сельскому поселению "Великовисочный сельсовет" ЗР НАО на 2024 год в сумме 345,0 тыс. руб. на поставку насоса на ферму в с. Великовисочное для МКП «Великовисочный животноводческий комплекс».
Насос НЦИ-Ф-100 – центробежный насос для навоза с измельчителем ножевого типа, с приводом от электродвигателя. Насос предназначен для перемешивания и измельчения крупных примесей навоза в навозоприемнике и перекачивания навоза по трубопроводу в навозохранилища. Имеющийся на предприятии аналогичный насос 2014 года выпуска имеет износ 100 %, его двигатель полностью вышел из строя, ремонту не подлежит, что подтверждается дефектной ведомостью, составленной по итогам осмотра комиссией от 18.10.2024 (прилагается). Предприятие не имеет финансовой возможности приобрести указанный насос, в связи с чем обратилось к собственнику за оказанием поддержки.
Средняя стоимость поставки насоса для фермы рассчитана на основании трех коммерческих предложений (ИП Шуклина Е.И. – 345,0 тыс. руб., ООО «Агротехника» - 356,0 тыс. руб., ООО «ТД Агроторг» - 362,0 тыс. руб.). Средняя стоимость составляет 354,3 тыс. руб. В соответствии с письмом Минфина России от 16.06.2017 № 24-01-10/37713 заказчик вправе указать цену меньшую, чем в представленном обосновании начальной (максимальной) цены контракта (в том числе полученной по результатам трех коммерческих предложений). Таким образом, стоимость насоса НЦИ-Ф-100 с доставкой составит 345,0 тыс. руб.
Проведение процедур по приобретению и доставке насоса для фермы будет осуществлять Администрация поселения с последующим закреплением имущества на праве оперативного управления за МКП в соответствии со ст. 113, 294-299 ГК РФ и ст.11 Федерального закона от 14.11.2002 № 161-ФЗ «О государственных и муниципальных унитарных предприятиях», Порядком передачи муниципального имущества в виде материальных ресурсов (материалов), основных средств и прочего имущества, утвержденным, постановлением Администрации МО «Великовисочный сельсовет» НАО от 21.12.2020 № 192-п
</t>
  </si>
  <si>
    <t>44</t>
  </si>
  <si>
    <t xml:space="preserve">На основании обращения главы поселения исключаются бюджетные ассигнования в 2024 году на ремонт помещения для накопления навоза коровника в с. Великовисочное МКП «Великовисочный животноводческий комплекс» в сумме 1 830,4 тыс. руб. и предусматриваются на 2025 год на те же цели в сумме 3 055,0 тыс. руб.
Коровник на 150 голов 1996 года постройки с кадастровым номером 83:00:040017:631, расположенный в с. Великовисочное, используется МКП на праве оперативного управления. В соответствии с актом обследования технического состояния здания коровника в с. Великовисочное от 09.09.2023№ 01-09/2023 помещение для накопления навоза находится в аварийном состоянии, требуется его капитальный ремонт.
В 2024 году Администрация Сельского поселения неоднократно проводила электронные аукционы на право заключения контракта, но аукционы признавались несостоявшимися в связи с отсутствием заявок (копии протоколов прилагаются). В этой связи реализацию мероприятия планируется выполнить в 2025 году.
Локальный сметный расчет составлен МКУ ЗР «Северное» в ценах III квартала 2024 года на сумму 3 055,0 тыс. руб.
МКП не имеет финансовой возможности силами предприятия осуществить ремонт, в связи с чем и обратилось к собственнику за оказанием поддержки.
Мероприятие будет осуществлять Администрация Сельского поселения «Великовисочный сельсовет» ЗР НАО путем проведения торгов в соответствии Федеральным законом от 05.04.2013 № 44-ФЗ
</t>
  </si>
  <si>
    <t>266</t>
  </si>
  <si>
    <t xml:space="preserve">На основании обращения главы поселения уменьшаются иные МТ Сельскому поселению "Омский сельсовет" ЗР НАО, выделенные в 2024 году на поставку граблей колесно-пальцевых, четырех прицепов тракторных и ковша фронтального для МКП «Омский животноводческий комплекс», в сумме 2984,8 тыс. руб. в связи со сложившейся экономией по результатам конкурсных процедур.
За счет средств районного бюджета на реализацию мероприятия предусмотрено 8270,0 тыс. руб. 
В целях реализации мероприятия между администрацией поселения и ИП Шуклиной Е.И. заключены:
- муниципальный контракт от 22.04.2024 № 0184300000424000060 на поставку 4 прицепов на сумму 4 400,0 тыс. руб., срок исполнения – до 30.08.2024, контракт исполнен (счет-фактура № 121 от 29.07.2024). Оплата произведена 09.08.2024 (пл.поручение № 898869 на сумму 4 400 000,0 руб.);
- муниципальный контракт от 02.05.2024 № 0184300000424000064 на поставку граблей колесно-пальцевых на сумму 655,2 тыс. руб., срок исполнения – до 31.08.2024, контракт исполнен (счет-фактура № 119 от 29.07.2024). Оплата произведена 09.08.2024 (пл.поручение № 898868 на сумму 655 200,0 руб.);
- договор от 29.07.2024 № 109-р на поставку ковша фронтального на сумму 230,0 тыс. руб., срок исполнения – до 31.12.2024, договор исполнен (товарная накладная № 120 от 29.07.2024).
Экономия по мероприятию составила 2 984,8 тыс. руб.
</t>
  </si>
  <si>
    <t>267</t>
  </si>
  <si>
    <t>На основании обращения главы поселения выделяются иные МТ Сельскому поселению "Омский сельсовет" ЗР НАО на 2024 год в сумме 470,8 тыс. руб. на приобретение упаковки для молочной продукции.
В соответствии с техническом регламентом Таможенного союза «О безопасности молока и молочной продукции» молочная продукция, предназначенная для реализации, должна быть расфасована в упаковку, обеспечивающую безопасность и сохранение потребительских свойств молока и молочной продукции в течение срока их годности. В настоящее время молочная продукция, производимая предприятием, реализуется в нерасфасованном виде.
В целях соблюдения требований технического регламента требуется приобрести упаковочные материалы, а именно, пластиковые стаканы объемом 250 мл (для сливок) и 500 мл (для молока) и платинки (фольгированная крышка для стаканов). Оборудование для фасовки продукции в стаканчики на предприятии имеется.
Компании, осуществляющие поставку данной продукции, предлагают минимальную партию каждого вида продукции в количестве 35 тыс. штук. Таким образом, необходимо закупить по 35 тыс. штук стаканов объемом 250 и 500 мл 
и соответствующее количество крышек к ним. Указанного количества упаковки хватит на 3 года работы.
Стоимость приобретения упаковочных материалов рассчитана на основании представленных коммерческих предложений (ООО ТК "Аурика" - 470,75 тыс. руб., ИП Уткин М.Г. - 539,0 тыс. руб., ИП Коткин Н.В. - 542,5 тыс. руб.) по минимальной цене.
Проведение процедур по приобретению упаковки для молочной продукции будет осуществлять Администрация Сельского поселения «Омский сельсовет» Заполярного района НАО с последующим закреплением имущества на праве оперативного управления за МКП в соответствии со ст. 113, 294-299 ГК РФ и ст. 11 Федерального закона от 14.11.2002 № 161-ФЗ «О государственных и муниципальных унитарных предприятиях», Порядком передачи муниципального имущества в виде материальных ресурсов (материалов), основных средств (оборудования) и прочего имущества, приобретенных за счет межбюджетных трансфертов подведомственным предприятиям, утвержденным постановлением Администрации МО «Омский сельсовет» НАО от 11.09.2024 № 92</t>
  </si>
  <si>
    <t>Муниципальная программа "Управление муниципальным имуществом муниципального района "Заполярный район" на 2022-2030 годы"</t>
  </si>
  <si>
    <t>034 0113 42.0.00.81100 244</t>
  </si>
  <si>
    <t>Эксплуатационные и иные расходы по содержанию объектов до передачи в государственную собственность, собственность муниципальных образований поселений, в оперативное управление муниципальным учреждениям и казенным предприятиям, в хозяйственное ведение муниципальным унитарным предприятиям</t>
  </si>
  <si>
    <t>УМИ Администрации ЗР</t>
  </si>
  <si>
    <t>042 0113 42.0.00.81110 244</t>
  </si>
  <si>
    <t>Оценка недвижимости, признание прав и регулирование отношений по муниципальной собственности</t>
  </si>
  <si>
    <t>042 0412 42.0.00.83010 244</t>
  </si>
  <si>
    <t>Мероприятия по землеустройству и землепользованию</t>
  </si>
  <si>
    <t>034 0412 42.0.00.83020 244</t>
  </si>
  <si>
    <t>Проведение кадастровых работ по формированию земельных участков</t>
  </si>
  <si>
    <t>034 0113 42.0.00.81130 244</t>
  </si>
  <si>
    <t>Расходы по приобретению, содержанию, прочим мероприятиям, связанным с муниципальным имуществом</t>
  </si>
  <si>
    <t>034 0113 42.0.00.89210 540</t>
  </si>
  <si>
    <t>Иные межбюджетные трансферты в рамках муниципальной программы "Управление муниципальным имуществом муниципального района "Заполярный район" на 2022 - 2030 годы"</t>
  </si>
  <si>
    <t>291</t>
  </si>
  <si>
    <t xml:space="preserve">На основании обращения главы поселения уменьшаются иные МТ "Сельскому поселению "Андегский сельсовет" ЗР НАО, предусмотренные на 2024 год на выполнение работ по гидравлической промывке, испытаний на плотность и прочность системы отопления, в сумме 15,0 тыс. руб. в связи с экономией.
Предусмотрено в бюджете на 2024 год 34,5 тыс. руб.
Администрацией поселения заключен договор от 11.09.2024 № 68/ГИ-2024 с МП ЗР «Севержилкомсервис», сумма договора составляет 19 455,74 руб. Работы выполнены, оплата будет произведена после предоставления бухгалтерских документов. Экономия составит 15 044,26 руб.
</t>
  </si>
  <si>
    <t xml:space="preserve">На основании обращения главы поселения уменьшаются иные МТ "Сельскому поселению "Пешский сельсовет" ЗР НАО, предусмотренные на 2024 год на выполнение работ по гидравлической промывке, испытаний на плотность и прочность системы отопления, в сумме 10,9 тыс. руб. в связи с экономией.
Предусмотрено в бюджете на 2024 год 90,6 тыс. руб.
Администрацией поселения заключены договоры с МП ЗР «Севержилкомсервис»:
- № 58/ГИ-2024 от 19.06.2024, сумма договора 13 092,1 руб.,
- № 42/ГИ-2024 от 19.06.2024, сумма договора 66 513,22 руб.
Работы выполнены и оплачены. Экономия по мероприятию составляет 10 994,68 руб. 
</t>
  </si>
  <si>
    <t xml:space="preserve">На основании обращения главы поселения уменьшаются иные МТ "Сельскому поселению "Тельвисочный сельсовет" ЗР НАО, предусмотренные на 2024 год на выполнение работ по гидравлической промывке, испытаний на плотность и прочность системы отопления, в сумме 19,2 тыс. руб. в связи с экономией.
Предусмотрено в бюджете на 2024 год 198,0 тыс. руб.
Администрацией поселения заключены договоры с МП ЗР «Севержилкомсервис»:
- № 46/ГИ-2024 от 04.07.2024, сумма договора 157 644,16 руб., 
- № 39/ГИ-2024 от 04.07.2024, сумма договора 21 149,26 руб.
Работы выполнены и оплачены. Экономия по мероприятию составляет 19 206,58 руб. 
</t>
  </si>
  <si>
    <t xml:space="preserve">На основании обращения главы поселения уменьшаются иные МТ "Сельскому поселению "Хорей-Верский сельсовет" ЗР НАО, предусмотренные на 2024 год на выполнение работ по гидравлической промывке, испытаний на плотность и прочность системы отопления, в сумме 50,7 тыс. руб. в связи с экономией.
Предусмотрено в бюджете на 2024 год 105,4 тыс. руб.
Администрацией поселения заключены договоры с МП ЗР «Севержилкомсервис»:
- № 60/ГИ-2024 от 01.07.2024, сумма договора 40 133,68 руб., 
- № 61/ГИ-2024 от 01.07.2024, сумма договора 14 550,65 руб.
Работы выполнены и оплачены. Экономия по мероприятию составляет 50 715,67 руб. 
</t>
  </si>
  <si>
    <t>Администрация ЗР / СП "Коткинский сельсовет" ЗР НАО</t>
  </si>
  <si>
    <t>280</t>
  </si>
  <si>
    <t xml:space="preserve">На основании обращения главы поселения переносятся иные МТ, выделенные Сельскому поселению «Коткинский сельсовет» ЗР НАО на капитальный ремонт здания администрации, с 2024 года на 2025 год:
- исключаются ассигнования на 2024 год в сумме 8066,7 тыс. руб.,
- предусматриваются расходы на 2025 год в сумме 7945,7 тыс. руб.
В 2024 году Администрацией поселения заключен муниципальный контракт от 03.08.2024 № 0184300000424000151 с ИП Рочевым П.Е. на выполнение работ по капитальному ремонту здания администрации Сельского поселения «Коткинский сельсовет» ЗР НАО на сумму 7 945 699,50 руб. Срок выполнения контракта - 30.12.2024.
Реализовать указанное выше мероприятие в текущем году не представляется возможным в связи с поздним завозом материалов по причине низкого уровня воды в реке Сула. Оплата работ подрядчику будет произведена в 2025 году за минусом штрафных санкций
</t>
  </si>
  <si>
    <t>244</t>
  </si>
  <si>
    <t xml:space="preserve">На основании обращения главы поселения уменьшаются иные МТ Сельскому поселению "Пешский сельсовет" ЗР НАО, предусмотренные в 2024 году на устройство четырех деревянных настилов через ручьи на территории Сельского поселения «Пешский сельсовет» ЗР НАО», в сумме 162,3 тыс. руб. в связи с экономией по результатам конкурсных процедур.
Предусмотрено в районном бюджете на реализацию мероприятия 1416,7 тыс. руб. 
По результатам торгов заключен контракт от 15.05.2024 № 018430000042000077 с ИП Мишуковым  А.В.  Цена контракта составляет 1 254 348,35 руб. Работы подрядчиком выполнены, осуществляется процедура подписания приемо-сдаточных документов. 
Таким образом, стоимость мероприятия уменьшилась на 162 351,65 руб. (1 416 700,00 руб. – 1 254 348,35 руб.).
</t>
  </si>
  <si>
    <t>272</t>
  </si>
  <si>
    <t>На основании обращения главы поселения уменьшаются иные МТ Сельскому поселению "Юшарский сельсовет" ЗР НАО, предусмотренные в 2024 году на ремонтно-восстановительные работы здания аэропорта в п. Каратайка, в сумме 44,4 тыс. руб. в связи со сложившейся экономией.
За счет средств районного бюджета предусмотрено указанное мероприятие 148,6 тыс. руб. 
Администрацией поселения 12.07.2024 заключен договор № 11 с ИП Передерий М.И. на поставку окна ПВХ, цена договора 36 890,0 руб. Также заключен договор подряда с гр. Нефедовым А.Н. на работы по демонтажу, установке окон, цена договора 67 241,20 руб. Работы выполнены и оплачены. Мероприятие исполнено. Экономия по мероприятию составляет 44 468,8 руб.</t>
  </si>
  <si>
    <t>Муниципальная программа "Возмещение части затрат органов местного самоуправления поселений муниципального района "Заполярный район" на 2024-2030 годы"</t>
  </si>
  <si>
    <t>040 1403 43.0.00.89340 540</t>
  </si>
  <si>
    <t xml:space="preserve">Иные межбюджетные трансферты на пенсии за выслугу лет лицам, замещавшим выборные должности </t>
  </si>
  <si>
    <t>б/н 
УФ</t>
  </si>
  <si>
    <t xml:space="preserve">На основании обращения главы поселения уменьшаются иные МТ Сельскому поселению «Приморско-Куйский сельсовет» ЗР НАО на выплату пенсий за выслугу лет лицам, замещавшим выборные должности, в связи со смертью получателя пенсии и продлением выплаты пенсии за выслугу лет по старости (инвалидности) Таратину В.А. с 01.08.2024 по 31.07.2025:
- на 2024 год в сумме 431,6 тыс. руб.,
- на 2025 год в сумме 358,3 тыс. руб.,
- на 2026 год в сумме 784,5 тыс. руб.
</t>
  </si>
  <si>
    <t>Управление финансов / Сельские и городское поселения ЗР НАО</t>
  </si>
  <si>
    <t>040 1403 43.0.00.89330 540</t>
  </si>
  <si>
    <t>Иные межбюджетные трансферты на пенсии за выслугу лет лицам, замещавшим должности муниципальной службы</t>
  </si>
  <si>
    <t>В соответствии с частью 2 статьи 4 закона Ненецкого автономного округа от 25 октября 2010 года № 73-ОЗ «О пенсии за выслугу лет лицам, замещавшим должности муниципальной службы в Ненецком автономном округе», частью 10 статьи 6 закона Ненецкого автономного округа от 1 июля 2008 года № 35-ОЗ «О гарантиях лицам, замещающим выборные должности местного самоуправления в Ненецком автономном округе», в связи с планируемой индексацией окладов работников бюджетной сферы и государственных служащих в 1,051 раза с 1 декабря 2024 года, увеличиваются иные МТ сельским и городскому поселениям Заполярного района Ненецкого автономного округа на выплату пенсий за выслугу лет</t>
  </si>
  <si>
    <t>040 1403 43.0.00.89350 540</t>
  </si>
  <si>
    <t>Иные межбюджетные трансферты на оплату коммунальных услуг и приобретение твердого топлива</t>
  </si>
  <si>
    <t>301</t>
  </si>
  <si>
    <t xml:space="preserve">На основании обращения главы поселения выделяются дополнительно иные МТ Сельскому поселению "Андегский сельсовет" ЗР НАО на 2024 год в сумме 2192,1 тыс. руб. на оплату потребления теплоэнергии в связи с увеличением тарифов.
За счет средств районного бюджета предусмотрено 4 943,3 тыс. руб., из них на оплату электроэнергии 132,7 тыс. руб., теплоэнергии 4 802,6 тыс. руб., услуг по обращению с ТКО 8,0 тыс. руб. 
Расходы на оплату коммунальных услуг и приобретение твердого топлива в сельских поселениях на 2024 год и плановый период 2025-2026 годов рассчитаны в соответствии с утвержденными тарифами УГРЦТ НАО. В частности, тариф на поставку теплоэнергии был учтен в размере 23 891,60 руб. на первое полугодие и 33 423,16 руб. на второе полугодие, так как в период формирования проекта бюджета нерегулируемый тариф не был утвержден. Приказом МП ЗР «Севержилкомсервис» от 29.12.2023 № 314 «Об утверждении не подлежащих государственному регулированию цен (тарифов) на тепловую энергию, поставляемую потребителям, на 2024 год» для ЖКУ «Нельмин-Нос» утвержден нерегулируемый тариф в размере 35 688,23 руб. без НДС (42 825,88 руб. с учетом НДС). Согласно расчетам Управления финансов Администрации Заполярного района, объем дополнительного финансирования на оплату за теплоэнергию составляет 2 192,1 тыс. руб.
</t>
  </si>
  <si>
    <t>263</t>
  </si>
  <si>
    <t xml:space="preserve">На основании обращения главы поселения выделяются дополнительно иные МТ Сельскому поселению "Колгуевский сельсовет" ЗР НАО на 2024 год в сумме 148,2 тыс. руб. на приобретение угля.
За счет средств районного бюджета на 2024 год предусмотрено 1 773,9 тыс. руб., из них на оплату электроэнергии 611,9 тыс. руб., на приобретение угля и дров 1 110,7 тыс. руб., на оплату услуг по обращению с ТКО 51,3 тыс. руб. 
Расходы на оплату коммунальных услуг и приобретение твердого топлива в сельских поселениях на 2024 год и плановый период 2025-2026 годов рассчитаны в соответствии с утвержденными тарифами УГРЦТ НАО. При расчете объема финансирования на приобретение угля была применена цена реализации топлива в 2023 году (24 745,8 руб.) с учетом индекса-дефлятора 1,049 и составляла 25 958,34 руб. Фактическая стоимость угля в 2024 году составила 33 545,5 руб., соответственно дополнительная потребность на приобретение 40 тонн угля составляет 303 486,4 руб.
Одновременно с этим ожидается экономия средств по расходам на оплату электроэнергии, в основном по освещению здания ожидания воздушных судов, и оплату услуг по обращению с ТКО в общей сумме 155 251,15 руб.
Согласно расчетам Управления финансов Администрации Заполярного района и ожидаемому исполнению бюджета по данным расходам, представленному поселением, объем дополнительного финансирования на оплату коммунальных услуг и приобретение твердого топлива Сельского поселения «Колгуевский сельсовет» ЗР НАО составляет 148,2 тыс. руб. 
</t>
  </si>
  <si>
    <t>277</t>
  </si>
  <si>
    <t xml:space="preserve">На основании обращения главы поселения выделяются дополнительно иные МТ Сельскому поселению "Пустозерский сельсовет" ЗР НАО на 2024 год в сумме 163,2 тыс. руб. на приобретение угля.
За счет средств районного бюджета на 2024 год предусмотрено 1 859,7 тыс. рублей, из них на оплату электроэнергии 793,6 тыс. руб., на оплату водоснабжения 29,4 тыс. руб., на приобретение угля и дров 1 010,6 тыс. руб., на оплату услуг по обращению с ТКО 26,1 тыс. руб. 
Расходы на оплату коммунальных услуг и приобретение твердого топлива в сельских поселениях на 2024 год и плановый период 2025-2026 годов рассчитаны в соответствии с утвержденными тарифами УГРЦТ НАО. 
При расчете объема финансирования на приобретение угля была учтена потребность поселения в размере 50 тонн и была применена цена реализации топлива в 2023 году (17 577,15 руб.) с учетом индекса-дефлятора 1,049, которая составляла 18 438,43 руб. Фактическая стоимость угля в 2024 году составила 24 399,66 руб., соответственно дополнительная потребность на приобретение 50 тонн угля составляет 298 061,5 руб. 
По причине низких атмосферных температур весной 2024 года поселением были использованы остатки угля прошлых лет, которые ранее ежегодно направлялись на отопление. В связи с этим возникла необходимость в приобретении дополнительных 5 тонн угля, поэтому общая потребность на приобретение 55 тонн составляет 420 081,3 тыс. руб.
Одновременно с этим ожидается экономия средств по расходам на оплату электроэнергии, в основном по освещению здания администрации, на оплату водоснабжения, на оплату услуг по обращению с ТКО, а также отсутствует потребность в приобретении дров, так как в необходимом количестве имеются остатки прошлых лет. Общая сумма экономии составляет 256 939,37 руб.
Согласно расчетам Управления финансов Администрации Заполярного района и ожидаемому исполнению бюджета по данным расходам, представленному поселением, объем дополнительного финансирования на оплату коммунальных услуг и приобретение твердого топлива Сельского поселения «Пустозерский сельсовет» ЗР НАО составляет 163,2 тыс. руб. (расчет прилагается)
</t>
  </si>
  <si>
    <t>Уточнение непрограммных расходов</t>
  </si>
  <si>
    <t>Совет ЗР</t>
  </si>
  <si>
    <t>041 0102 91.0.00.81010 120</t>
  </si>
  <si>
    <t>приложения 6, 7, 8</t>
  </si>
  <si>
    <t>05.1-06-27/24-0-0</t>
  </si>
  <si>
    <t>На основании письма Совета Заполярного района исключаются ассигнования, предусмотренные на 2026 год на оплату льготного проезда главе района, в сумме 110,0 тыс. руб.</t>
  </si>
  <si>
    <t>034 1003 98.0.00.84040 244</t>
  </si>
  <si>
    <t>Мероприятия по социальной поддержке ветеранов Великой Отечественной войны и других категорий граждан, постоянно проживающих на территории муниципального района "Заполярный район", в соответствии с решением Совета муниципального района "Заполярный район" от 28.09.2016 № 262-р</t>
  </si>
  <si>
    <t>Приложения 6, 7, 8</t>
  </si>
  <si>
    <t>292</t>
  </si>
  <si>
    <t xml:space="preserve">На основании служебной записки сектора организационной работы и общественных связей Администрации Заполярного района уменьшаются ассигнования, предусмотренные в 2024 году на подписку общественно-политической газеты Ненецкого автономного округа «Няръяна вындер», в сумме 78,5 тыс. руб. в связи со сложившейся экономией.
В рамках исполнения мероприятия в 2024 году проведена подписная кампания на второе полугодие 2024 года и объявлена подписная кампания на первое полугодие 2025 года. 
На эти цели в районном бюджете на 2024 год предусмотрены средства в размере 396,5 тыс. руб.
Стоимость муниципального контракта на оказание услуг по подписке на газету «Няръяна вындер» на второе полугодие 2024 года для 122 граждан составила 157,4 тыс. руб.
С учетом стоимости подписки на ОПГ «НАО «Няръяна вындер» на первое полугодие 2025 года в размере 1 234,8 руб. и прогнозируемого количества подписчиков (130 человек) расходы на подписку на первое полугодие 2025 года составят 160,6 тыс. руб. 
Общая сумма расходов составит 318,0 тыс. руб.
</t>
  </si>
  <si>
    <t>034 0505 98.0.00.89140 540</t>
  </si>
  <si>
    <t>Иные межбюджетные трансферты на организацию ритуальных услуг</t>
  </si>
  <si>
    <t>пункт 1 главы 11, приложения 6, 7, 8, 16</t>
  </si>
  <si>
    <t>294</t>
  </si>
  <si>
    <t xml:space="preserve">На основании обращения главы поселения выделяются дополнительно иные МТ Сельскому поселению "Карский сельсовет" ЗР НАО на 2024 год в сумме 74,8 тыс. руб. на организацию ритуальных услуг.
За счет средств районного бюджета предусмотрено на 2024 год 179,9 тыс. руб. Кассовое исполнение на 23.10.2024 составляет 179,9 тыс. руб. 
Стоимость услуг по погребению, утвержденная Сельским поселением «Карский сельсовет» ЗР НАО до 01.10.2024 составляет 50 855,67 руб., с 01.10.2024 – 82 555,30 руб. (постановление администрации Сельского поселения «Карский сельсовет» ЗР НАО от 10.10.2024 № 57п). Стоимость услуги по погребению, возмещаемая из др. источников (ст. 9 Закон № 8-ФЗ от 12.01.1996 «О погребении и похоронном деле») – 12 555,30 руб. 
На 23.10.2024 осуществлено 8 захоронений (3 захоронения * 38 300,37 руб. + 2 захоронения * 16 659,65 руб. + 2 захоронения * 5 117,93 + 1 захоронение * 26 217,63 руб.) на общую сумму 184 673,9 руб., из них не профинансировано 4 773,91 руб. по причине отсутствия лимитов.
 В октябре текущего года осуществлено одно захоронение, в настоящее время специализированной организацией оформляются документы, сумма к возмещению 70 000,0 руб.
Итого общая сумма дополнительного финансирования 74 773,91 руб.
</t>
  </si>
  <si>
    <t>281</t>
  </si>
  <si>
    <t xml:space="preserve">На основании обращения главы поселения выделяются дополнительно иные МТ Сельскому поселению "Колгуевский сельсовет" ЗР НАО на 2024 год в сумме 9,1 тыс. руб. на организацию ритуальных услуг.
За счет средств районного бюджета предусмотрено на 2024 год 59,9 тыс. руб. Кассовое исполнение на 01.10.2024 составляет 30 625,82 руб. 
Стоимость услуг по погребению, утвержденная Сельским поселением «Колгуевский сельсовет» ЗР НАО составляет 50 855,67 руб. Стоимость услуги по погребению, возмещаемая из др. источников (ст. 9 Закон № 8-ФЗ от 12.01.1996 «О погребении и похоронном деле») – 12 555,30 руб.
В связи с тем, что стоимость расходов на организацию ритуальных услуг в 2024 году за минусом суммы возмещения ФСС, ПФРФ составляет 68 926,19 руб., предусмотрено 59 900,0 руб., необходимо дополнительное финансирование в 2024 году на сумму 9 026,19 руб.
</t>
  </si>
  <si>
    <t xml:space="preserve">На основании обращения главы поселения исключаются иные МТ на организацию ритуальных услуг, предусмотренные Сельскому поселению "Тельвисочный сельсовет" ЗР НАО на 2024 год в сумме 359,6 тыс. руб. 
Согласно письму главы муниципального образования (от 22.10.2024 № 932), конкурс на право получения статуса специализированной службы по вопросам похоронного дела на территории Сельского поселения «Тельвисочный сельсовет» ЗР НАО на период 2022 - 2024 года не состоялся. За отчетный период 2024 года потребности в получении межбюджетного трансферта нет.
</t>
  </si>
  <si>
    <t>261</t>
  </si>
  <si>
    <t>На основании обращения главы поселения выделяются дополнительно иные МТ Сельскому поселению "Хоседа-Хардский сельсовет" ЗР НАО на 2024 год в сумме 55,0 тыс. руб. на организацию ритуальных услуг.
Предусмотрено в бюджете на 2024 год  286,4 тыс. руб. Кассовое исполнение на 01.10.2024 составляет 286,4 тыс. руб.
Стоимость услуг по погребению, утвержденная Сельским поселением «Хоседа-Хардский сельсовет» ЗР НАО составляет 48 841,53 руб. в летний период, 50 155,68 руб. - в зимний период. Стоимость услуги по погребению, возмещаемая из др. источников (ст. 9 Закон № 8-ФЗ от 12.01.1996 «О погребении и похоронном деле») – 12 555,30 руб. 
В связи с тем, что стоимость расходов на организацию ритуальных услуг в 2024 году за минусом суммы возмещения ФСС, ПФРФ, составляет 341 375,09 руб., предусмотрено 286 400,0 руб., необходимо дополнительное финансирование в 2024 году на сумму 54 975,09 руб.</t>
  </si>
  <si>
    <t xml:space="preserve">На основании обращения главы поселения выделяются дополнительно иные МТ Сельскому поселению "Шоинский сельсовет" ЗР НАО на 2024 год в сумме 24,1 тыс. руб. на организацию ритуальных услуг.
Предусмотрено в бюджете на 2024 год  72,0 тыс. руб. Кассовое исполнение на 01.10.2024 составляет 71 937,26 руб.
Стоимость услуг по погребению, утвержденная Сельским поселением «Шоинский сельсовет» ЗР НАО составляет 47 873,0 руб. Стоимость услуги по погребению, возмещаемая из др. источников (ст. 9 Закон № 8-ФЗ от 12.01.1996 «О погребении и похоронном деле») – 12 555,30 руб.
В связи с тем, что стоимость расходов на организацию ритуальных услуг в 2024 году за минусом суммы возмещения ФСС, ПФРФ составляет 96 084,96 руб., предусмотрено 72 000,0 руб., необходимо дополнительное финансирование в 2024 году на сумму 24 084,96 руб.
</t>
  </si>
  <si>
    <t>041 0102 91.0.00.81010 121, 129</t>
  </si>
  <si>
    <t>Управление финансов</t>
  </si>
  <si>
    <t>040 0107 98.0.00.81070 880</t>
  </si>
  <si>
    <t>Проведение выборов депутатов представительного органа</t>
  </si>
  <si>
    <t xml:space="preserve">Направление нераспределенного резерва иных межбюджетных трансфертов на обеспечение сбалансированности бюджетов поселений </t>
  </si>
  <si>
    <t>Управление финансов / Нераспределенный резерв</t>
  </si>
  <si>
    <t>040 1403 30.0.00.89120 540</t>
  </si>
  <si>
    <t xml:space="preserve">Иные межбюджетные трансферты на поддержку мер по обеспечению сбалансированности бюджетов поселений </t>
  </si>
  <si>
    <t>пункты 6, 8 главы 11 решения, приложение 15</t>
  </si>
  <si>
    <t>За счет резерва иных МТ на обеспечение сбалансированности бюджетов поселений выделяются дополнительно трансферты сельским и городскому поселениям в связи с планируемой с 1 декабря 2024 года индексацией заработной платы работников бюджетной сферы в 1,051 раза в сумме 971,8 тыс. руб. на 2024 год и 9484,3 тыс. руб. на 2025 и 2026 годы ежегодно</t>
  </si>
  <si>
    <t>Управление финансов / СП "Тиманский сельсовет" ЗР НАО</t>
  </si>
  <si>
    <t>Управление финансов / СП "Тельвисочный сельсовет" ЗР НАО</t>
  </si>
  <si>
    <t>Уточнение ассигнований на подготовке объектов коммунальной инфраструктуры к осенне-зимнему периоду</t>
  </si>
  <si>
    <t>034 0502 40.0.00.79620 244</t>
  </si>
  <si>
    <t>Субсидии местным бюджетам на софинансирование расходных обязательств по организации в границах поселений, городского округа электро-, тепло- и водоснабжения населения, водоотведения в части подготовки объектов коммунальной инфраструктуры к осенне-зимнему периоду</t>
  </si>
  <si>
    <t>034 0502 40.0.00.S9620 244</t>
  </si>
  <si>
    <t>Расходы районного бюджета на мероприятия, софинансируемые в рамках государственных программ в части подготовки объектов коммунальной инфраструктуры к осенне-зимнему периоду</t>
  </si>
  <si>
    <t>034 0502 38.0.00.79620 811</t>
  </si>
  <si>
    <t>034 0502 38.0.00.S9620 811</t>
  </si>
  <si>
    <t>034 0502 40.0.00.79620 811</t>
  </si>
  <si>
    <t>034 0502 40.0.00.S9620 811</t>
  </si>
  <si>
    <t>Перераспределение ассигнований</t>
  </si>
  <si>
    <t>Приложения 7, 8</t>
  </si>
  <si>
    <t>05.1-06-25/24-0-0</t>
  </si>
  <si>
    <t>041 0103 92.3.00.81010 120</t>
  </si>
  <si>
    <t>041 0103 92.2.00.81010 120</t>
  </si>
  <si>
    <t>На основании письма Совета Заполярного района перераспределяются ассигнования на содержание аппарата Совета Заполярного района в сумме 113,9 тыс. руб.:
- уменьшаются ассигнования, предусмотренные на оплату договора оказания бухгалтерских услуг, в связи со сложившейся экономией (планировали заключить договор на сумму 238,2 тыс. руб. на период отпуска главного бухгалтера со 2 августа по 27 сентября 2024 года, фактически договор был заключен на 1 месяц на сумму 124,3 тыс. руб.),
- увеличиваются ассигнования на фонд оплаты труда</t>
  </si>
  <si>
    <t>041 0103 92.2.00.81010 240</t>
  </si>
  <si>
    <t>Увеличение ассигнований в связи изменением структуры ОМСУ Заполярного района и индексацией окладов с 1 декабря 2024 года</t>
  </si>
  <si>
    <t>034 0102 91.0.00.81010 120</t>
  </si>
  <si>
    <t>Приложение 6, 7, 8</t>
  </si>
  <si>
    <t xml:space="preserve">В соответствии с пояснительной запиской к проекту закона Ненецкого автономного округа «Об окружном бюджете на 2025 год и на плановый период 2026 и 2027 годов» при формировании окружного бюджета учтена индексация заработной платы работников бюджетной сферы в 1,051 раза с 1 декабря 2024 года.
Индексации подлежат размеры:
- должностных окладов, окладов (ставок заработной платы) работников государственных учреждений, подведомственных органам государственной власти Ненецкого автономного округа, лиц, замещающих в органах государственной власти Ненецкого автономного округа должности, не относящиеся к должностям государственной гражданской службы;
- денежного вознаграждения и денежного поощрения по государственным должностям Ненецкого автономного округа;
- окладов денежного содержания по должностям государственной гражданской службы округа.
На основании проекта решения Совета Заполярного района «Об индексации (пересчете) размеров окладов, должностных окладов, ставок заработной платы работников муниципальных учреждений и муниципальных служащих Заполярного района, денежного содержания лиц, замещающих муниципальные должности Заполярного района, размеров пенсионного обеспечения лиц, замещавших должности муниципальной службы и муниципальные должности в Заполярном районе», писем (расчетов) ГРБС Заполярного района, МКУ ЗР «Северное», в связи с планируемой индексацией на 5,1% с 01.12.2024 размеров должностных окладов муниципальных служащих, размеров окладов (должностных окладов), ставок заработной платы лиц, замещающих должности, не относящиеся к должностям муниципальной службы, денежного вознаграждения (должностного оклада) лиц, замещающих выборные муниципальные должности, а также в связи с изменением порядка формирования ОМСУ Заполярного района по действующему Уставу Заполярного района с 14.11.2024 (исключается должность главы местной администрации, вступает в должность председатель Совета Заполярного района и глава Заполярного района, который руководит администраций), внесением изменений в штатные расписания структурных подразделений органов местного самоуправления Заполярного района с 01.10.2024 в рамках муниципальных программ и непрограммных расходов дополнительно выделяются ассигнования:
- на содержание органов местного самоуправления Заполярного района и МКУ ЗР «Северное» на 2024 год в общей сумме 2 554,5 тыс. руб., на 2025 – 2026 годы 17 231,2 тыс. руб. ежегодно (распределение ассигнований – в приложении 1 к пояснительной);
- на выплату пенсий за выслугу лет (ГРБС – Администрация Заполярного района) на 2024 год в общей сумме 71,9 тыс. руб., на 2025 – 2026 годы 733,6 тыс. руб. ежегодно, из них:
- пенсии за выслугу лет муниципальным служащим в соответствии с законом Ненецкого автономного округа от 24.10.2007 № 140-ОЗ «О муниципальной службе в Ненецком автономном округе» на 2024 год 62,2 тыс. руб., на 2025 – 2026 годы 617,5 тыс. руб. ежегодно,
- пенсии за выслугу лет лицам, замещавшим выборные должности местного самоуправления, в соответствии с законом Ненецкого автономного округа от 01.07.2008 № 35-ОЗ «О гарантиях лицам, замещающим выборные должности местного самоуправления в Ненецком автономном округе» на 2024 год 9,7 тыс. руб., на 2025 – 2026 годы 116,1 тыс. руб. ежегодно
</t>
  </si>
  <si>
    <t>034 0104 31.0.00.81010 120</t>
  </si>
  <si>
    <t>Приложение 6, 7, 8, 9</t>
  </si>
  <si>
    <t>034 0505 31.0.00.80020 110</t>
  </si>
  <si>
    <t>034 1001 31.0.00.84010 310</t>
  </si>
  <si>
    <t>Пенсии за выслугу лет муниципальным служащим в соответствии с законом Ненецкого автономного округа от 24.10.2007 № 140-ОЗ "О муниципальной службе в Ненецком автономном округе"</t>
  </si>
  <si>
    <t>034 1001 31.0.00.84020 310</t>
  </si>
  <si>
    <t>Пенсии за выслугу лет лицам, замещавшим выборные должности местного самоуправления, в соответствии с законом Ненецкого автономного округа от 01.07.2008 № 35-ОЗ "О гарантиях лицам, замещающим выборные должности местного самоуправления в Ненецком автономном округе"</t>
  </si>
  <si>
    <t>040 0106 30.0.00.81010 120</t>
  </si>
  <si>
    <t>Управление муниципального имущества</t>
  </si>
  <si>
    <t>042 0113 31.0.00.81010 120</t>
  </si>
  <si>
    <t>046 0106 93.1.00.81010 120</t>
  </si>
  <si>
    <t>046 0106 93.2.00.81010 120</t>
  </si>
  <si>
    <t>Техническая поправка</t>
  </si>
  <si>
    <r>
      <t xml:space="preserve">034 </t>
    </r>
    <r>
      <rPr>
        <b/>
        <sz val="11"/>
        <rFont val="Times New Roman"/>
        <family val="1"/>
        <charset val="204"/>
      </rPr>
      <t xml:space="preserve">0502 </t>
    </r>
    <r>
      <rPr>
        <sz val="11"/>
        <rFont val="Times New Roman"/>
        <family val="1"/>
        <charset val="204"/>
      </rPr>
      <t>32.0.00.89230 540</t>
    </r>
  </si>
  <si>
    <r>
      <t xml:space="preserve">034 </t>
    </r>
    <r>
      <rPr>
        <b/>
        <sz val="11"/>
        <rFont val="Times New Roman"/>
        <family val="1"/>
        <charset val="204"/>
      </rPr>
      <t xml:space="preserve">0503 </t>
    </r>
    <r>
      <rPr>
        <sz val="11"/>
        <rFont val="Times New Roman"/>
        <family val="1"/>
        <charset val="204"/>
      </rPr>
      <t>32.0.00.89230 540</t>
    </r>
  </si>
  <si>
    <t>ВСЕГО изменений по доходам</t>
  </si>
  <si>
    <t>ВСЕГО изменений по расходам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</si>
</sst>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_-* #,##0.0\ _₽_-;\-* #,##0.0\ _₽_-;_-* &quot;-&quot;?\ _₽_-;_-@_-"/>
    <numFmt numFmtId="166" formatCode="_-* #,##0.00\ _₽_-;\-* #,##0.00\ _₽_-;_-* &quot;-&quot;??\ _₽_-;_-@_-"/>
    <numFmt numFmtId="167" formatCode="_-* #,##0.00_р_._-;\-* #,##0.00_р_._-;_-* &quot;-&quot;??_р_._-;_-@_-"/>
    <numFmt numFmtId="168" formatCode="_-* #,##0.0_р_._-;\-* #,##0.0_р_._-;_-* &quot;-&quot;??_р_._-;_-@_-"/>
    <numFmt numFmtId="170" formatCode="_-* #,##0.0\ _₽_-;\-* #,##0.0\ _₽_-;_-* &quot;-&quot;??\ _₽_-;_-@_-"/>
  </numFmts>
  <fonts count="11" x14ac:knownFonts="1">
    <font>
      <sz val="10"/>
      <name val="Arial Cyr"/>
      <charset val="204"/>
    </font>
    <font>
      <sz val="10"/>
      <name val="Arial Cyr"/>
      <charset val="204"/>
    </font>
    <font>
      <i/>
      <sz val="11"/>
      <name val="Times New Roman"/>
      <family val="1"/>
      <charset val="204"/>
    </font>
    <font>
      <b/>
      <sz val="12"/>
      <name val="Times New Roman"/>
      <family val="1"/>
      <charset val="204"/>
    </font>
    <font>
      <sz val="11"/>
      <name val="Times New Roman"/>
      <family val="1"/>
      <charset val="204"/>
    </font>
    <font>
      <b/>
      <sz val="11"/>
      <name val="Times New Roman"/>
      <family val="1"/>
      <charset val="204"/>
    </font>
    <font>
      <b/>
      <i/>
      <sz val="11"/>
      <name val="Times New Roman"/>
      <family val="1"/>
      <charset val="204"/>
    </font>
    <font>
      <sz val="10"/>
      <name val="Times New Roman"/>
      <family val="1"/>
      <charset val="204"/>
    </font>
    <font>
      <sz val="12"/>
      <name val="Times New Roman"/>
      <family val="1"/>
      <charset val="204"/>
    </font>
    <font>
      <sz val="16"/>
      <name val="Times New Roman"/>
      <family val="1"/>
      <charset val="204"/>
    </font>
    <font>
      <b/>
      <sz val="10"/>
      <name val="Times New Roman"/>
      <family val="1"/>
      <charset val="20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7" fontId="1" fillId="0" borderId="0" applyFont="0" applyFill="0" applyBorder="0" applyAlignment="0" applyProtection="0"/>
  </cellStyleXfs>
  <cellXfs count="163">
    <xf numFmtId="0" fontId="0" fillId="0" borderId="0" xfId="0"/>
    <xf numFmtId="0" fontId="2" fillId="0" borderId="0" xfId="0" applyFont="1" applyFill="1" applyAlignment="1">
      <alignment vertical="center" wrapText="1"/>
    </xf>
    <xf numFmtId="0" fontId="3" fillId="0" borderId="0" xfId="0" applyFont="1" applyFill="1" applyBorder="1" applyAlignment="1">
      <alignment horizontal="center" vertical="center" wrapText="1"/>
    </xf>
    <xf numFmtId="0" fontId="4" fillId="0" borderId="0" xfId="0" applyFont="1" applyFill="1" applyAlignment="1">
      <alignment vertical="center"/>
    </xf>
    <xf numFmtId="0" fontId="2" fillId="0" borderId="0" xfId="0" applyFont="1" applyFill="1" applyBorder="1" applyAlignment="1">
      <alignment vertical="center" wrapText="1"/>
    </xf>
    <xf numFmtId="49" fontId="5" fillId="0" borderId="0" xfId="0" applyNumberFormat="1"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164" fontId="5" fillId="0" borderId="0" xfId="0" applyNumberFormat="1" applyFont="1" applyFill="1" applyBorder="1" applyAlignment="1">
      <alignment horizontal="right" vertical="center" wrapText="1"/>
    </xf>
    <xf numFmtId="164" fontId="5" fillId="0" borderId="1" xfId="0" applyNumberFormat="1" applyFont="1" applyFill="1" applyBorder="1" applyAlignment="1">
      <alignment horizontal="right" vertical="center" wrapText="1"/>
    </xf>
    <xf numFmtId="0" fontId="7" fillId="0" borderId="1" xfId="0" applyFont="1" applyFill="1" applyBorder="1" applyAlignment="1">
      <alignment vertical="top" wrapText="1"/>
    </xf>
    <xf numFmtId="0" fontId="4" fillId="0" borderId="0" xfId="0" applyFont="1" applyFill="1" applyBorder="1" applyAlignment="1">
      <alignment vertical="center"/>
    </xf>
    <xf numFmtId="0" fontId="4" fillId="0" borderId="2" xfId="0"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4" fillId="0" borderId="0" xfId="0" applyFont="1" applyFill="1" applyAlignment="1">
      <alignment horizontal="center" vertical="center"/>
    </xf>
    <xf numFmtId="49" fontId="5"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65" fontId="5" fillId="0" borderId="2" xfId="0"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left" vertical="top" wrapText="1"/>
    </xf>
    <xf numFmtId="0" fontId="5" fillId="0" borderId="0" xfId="0" applyFont="1" applyFill="1" applyAlignment="1">
      <alignment horizontal="center" vertical="center"/>
    </xf>
    <xf numFmtId="49" fontId="2" fillId="0" borderId="2" xfId="0" applyNumberFormat="1" applyFont="1" applyFill="1" applyBorder="1" applyAlignment="1">
      <alignment horizontal="left" vertical="center" wrapText="1"/>
    </xf>
    <xf numFmtId="0" fontId="4" fillId="0" borderId="2" xfId="0" applyFont="1" applyFill="1" applyBorder="1" applyAlignment="1">
      <alignment wrapText="1"/>
    </xf>
    <xf numFmtId="3" fontId="4" fillId="0" borderId="2" xfId="0" applyNumberFormat="1" applyFont="1" applyFill="1" applyBorder="1" applyAlignment="1">
      <alignment horizontal="center" vertical="center" wrapText="1"/>
    </xf>
    <xf numFmtId="165" fontId="8" fillId="0" borderId="2" xfId="0" applyNumberFormat="1" applyFont="1" applyFill="1" applyBorder="1" applyAlignment="1">
      <alignment horizontal="center" vertical="center" wrapText="1"/>
    </xf>
    <xf numFmtId="49" fontId="7" fillId="0" borderId="2" xfId="0" applyNumberFormat="1" applyFont="1" applyFill="1" applyBorder="1" applyAlignment="1">
      <alignment vertical="top" wrapText="1"/>
    </xf>
    <xf numFmtId="0" fontId="2"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3" fontId="4" fillId="0" borderId="2" xfId="0" applyNumberFormat="1" applyFont="1" applyFill="1" applyBorder="1" applyAlignment="1">
      <alignment horizontal="left" vertical="center" wrapText="1"/>
    </xf>
    <xf numFmtId="165" fontId="4" fillId="0" borderId="2" xfId="0" applyNumberFormat="1" applyFont="1" applyFill="1" applyBorder="1" applyAlignment="1">
      <alignment horizontal="center" vertical="center" wrapText="1"/>
    </xf>
    <xf numFmtId="165" fontId="4" fillId="0" borderId="2" xfId="1" applyNumberFormat="1" applyFont="1" applyFill="1" applyBorder="1" applyAlignment="1">
      <alignment horizontal="center" vertical="center" wrapText="1"/>
    </xf>
    <xf numFmtId="49" fontId="4" fillId="0" borderId="2" xfId="0" applyNumberFormat="1" applyFont="1" applyFill="1" applyBorder="1" applyAlignment="1">
      <alignment horizontal="left" vertical="top" wrapText="1"/>
    </xf>
    <xf numFmtId="164" fontId="5" fillId="0" borderId="2" xfId="0" applyNumberFormat="1" applyFont="1" applyFill="1" applyBorder="1" applyAlignment="1">
      <alignment horizontal="center" vertical="center" wrapText="1"/>
    </xf>
    <xf numFmtId="165" fontId="5" fillId="0" borderId="2" xfId="0" applyNumberFormat="1" applyFont="1" applyFill="1" applyBorder="1" applyAlignment="1">
      <alignment horizontal="right" vertical="center" wrapText="1"/>
    </xf>
    <xf numFmtId="0" fontId="7" fillId="0" borderId="2" xfId="0" applyFont="1" applyFill="1" applyBorder="1" applyAlignment="1">
      <alignment vertical="top" wrapText="1"/>
    </xf>
    <xf numFmtId="164" fontId="2" fillId="0" borderId="2" xfId="0" applyNumberFormat="1" applyFont="1" applyFill="1" applyBorder="1" applyAlignment="1">
      <alignment horizontal="left" vertical="center" wrapText="1"/>
    </xf>
    <xf numFmtId="164" fontId="4" fillId="0" borderId="2" xfId="0" applyNumberFormat="1" applyFont="1" applyFill="1" applyBorder="1" applyAlignment="1">
      <alignment horizontal="left" vertical="center" wrapText="1"/>
    </xf>
    <xf numFmtId="165" fontId="4" fillId="0" borderId="2" xfId="0" applyNumberFormat="1" applyFont="1" applyFill="1" applyBorder="1" applyAlignment="1">
      <alignment horizontal="right" vertical="center" wrapText="1"/>
    </xf>
    <xf numFmtId="0" fontId="7" fillId="0" borderId="2" xfId="0" applyFont="1" applyFill="1" applyBorder="1" applyAlignment="1">
      <alignment horizontal="left" vertical="top" wrapText="1"/>
    </xf>
    <xf numFmtId="0" fontId="2" fillId="0" borderId="0" xfId="0" applyFont="1" applyFill="1" applyAlignment="1">
      <alignment vertical="center"/>
    </xf>
    <xf numFmtId="0" fontId="2" fillId="0" borderId="3" xfId="0" applyFont="1" applyFill="1" applyBorder="1" applyAlignment="1">
      <alignment horizontal="left" vertical="center" wrapText="1"/>
    </xf>
    <xf numFmtId="164" fontId="4" fillId="0" borderId="3" xfId="0" applyNumberFormat="1" applyFont="1" applyFill="1" applyBorder="1" applyAlignment="1">
      <alignment horizontal="left" vertical="center" wrapText="1"/>
    </xf>
    <xf numFmtId="164" fontId="4" fillId="0" borderId="3"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164" fontId="2" fillId="0" borderId="2" xfId="0" applyNumberFormat="1" applyFont="1" applyFill="1" applyBorder="1" applyAlignment="1">
      <alignment horizontal="left" vertical="center" wrapText="1"/>
    </xf>
    <xf numFmtId="164" fontId="4"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center" vertical="center" wrapText="1"/>
    </xf>
    <xf numFmtId="0" fontId="7" fillId="0" borderId="2"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164" fontId="4" fillId="0" borderId="2" xfId="0" applyNumberFormat="1" applyFont="1" applyFill="1" applyBorder="1" applyAlignment="1">
      <alignment vertical="center" wrapText="1"/>
    </xf>
    <xf numFmtId="164" fontId="4" fillId="0" borderId="3" xfId="0" applyNumberFormat="1" applyFont="1" applyFill="1" applyBorder="1" applyAlignment="1">
      <alignment horizontal="left" vertical="center" wrapText="1"/>
    </xf>
    <xf numFmtId="0" fontId="7" fillId="0" borderId="3" xfId="0" applyFont="1" applyFill="1" applyBorder="1" applyAlignment="1">
      <alignment horizontal="left" vertical="top" wrapText="1"/>
    </xf>
    <xf numFmtId="0" fontId="9" fillId="0" borderId="0" xfId="0" applyFont="1" applyFill="1" applyBorder="1" applyAlignment="1">
      <alignment horizontal="left" vertical="center"/>
    </xf>
    <xf numFmtId="0" fontId="9" fillId="0" borderId="0" xfId="0" applyFont="1" applyFill="1" applyAlignment="1">
      <alignment horizontal="left" vertical="center"/>
    </xf>
    <xf numFmtId="0" fontId="2" fillId="0" borderId="5" xfId="0" applyFont="1" applyFill="1" applyBorder="1" applyAlignment="1">
      <alignment horizontal="left" vertical="center" wrapText="1"/>
    </xf>
    <xf numFmtId="164" fontId="4" fillId="0" borderId="5" xfId="0" applyNumberFormat="1" applyFont="1" applyFill="1" applyBorder="1" applyAlignment="1">
      <alignment horizontal="left" vertical="center" wrapText="1"/>
    </xf>
    <xf numFmtId="0" fontId="7" fillId="0" borderId="5" xfId="0" applyFont="1" applyFill="1" applyBorder="1" applyAlignment="1">
      <alignment horizontal="left" vertical="top" wrapText="1"/>
    </xf>
    <xf numFmtId="0" fontId="9" fillId="0" borderId="0" xfId="0" applyFont="1" applyFill="1" applyBorder="1" applyAlignment="1">
      <alignment horizontal="left" vertical="center"/>
    </xf>
    <xf numFmtId="0" fontId="9" fillId="0" borderId="0" xfId="0" applyFont="1" applyFill="1" applyAlignment="1">
      <alignment horizontal="left" vertical="center"/>
    </xf>
    <xf numFmtId="0" fontId="2" fillId="0" borderId="2" xfId="0" applyFont="1" applyFill="1" applyBorder="1" applyAlignment="1">
      <alignment vertical="center" wrapText="1"/>
    </xf>
    <xf numFmtId="164" fontId="2" fillId="0" borderId="2" xfId="0" applyNumberFormat="1" applyFont="1" applyFill="1" applyBorder="1" applyAlignment="1">
      <alignment vertical="center" wrapText="1"/>
    </xf>
    <xf numFmtId="164" fontId="4" fillId="0" borderId="4" xfId="0" applyNumberFormat="1" applyFont="1" applyFill="1" applyBorder="1" applyAlignment="1">
      <alignment horizontal="left" vertical="center" wrapText="1"/>
    </xf>
    <xf numFmtId="0" fontId="5" fillId="0" borderId="0" xfId="0" applyFont="1" applyFill="1" applyAlignment="1">
      <alignment vertical="center"/>
    </xf>
    <xf numFmtId="164" fontId="2" fillId="0" borderId="3" xfId="0" applyNumberFormat="1" applyFont="1" applyFill="1" applyBorder="1" applyAlignment="1">
      <alignment horizontal="left" vertical="center" wrapText="1"/>
    </xf>
    <xf numFmtId="164" fontId="4" fillId="0" borderId="3" xfId="0" applyNumberFormat="1" applyFont="1" applyFill="1" applyBorder="1" applyAlignment="1">
      <alignment horizontal="center" vertical="center" wrapText="1"/>
    </xf>
    <xf numFmtId="165" fontId="4" fillId="0" borderId="2" xfId="0" applyNumberFormat="1" applyFont="1" applyFill="1" applyBorder="1" applyAlignment="1">
      <alignment vertical="center" wrapText="1"/>
    </xf>
    <xf numFmtId="164" fontId="2" fillId="0" borderId="5" xfId="0" applyNumberFormat="1" applyFont="1" applyFill="1" applyBorder="1" applyAlignment="1">
      <alignment horizontal="left" vertical="center" wrapText="1"/>
    </xf>
    <xf numFmtId="164" fontId="4" fillId="0" borderId="5" xfId="0" applyNumberFormat="1" applyFont="1" applyFill="1" applyBorder="1" applyAlignment="1">
      <alignment horizontal="center" vertical="center" wrapText="1"/>
    </xf>
    <xf numFmtId="168" fontId="4" fillId="0" borderId="2" xfId="1" applyNumberFormat="1" applyFont="1" applyFill="1" applyBorder="1" applyAlignment="1">
      <alignment horizontal="right" vertical="center" wrapText="1"/>
    </xf>
    <xf numFmtId="164" fontId="2" fillId="0" borderId="4" xfId="0" applyNumberFormat="1" applyFont="1" applyFill="1" applyBorder="1" applyAlignment="1">
      <alignment horizontal="left" vertical="center" wrapText="1"/>
    </xf>
    <xf numFmtId="164" fontId="4" fillId="0" borderId="4" xfId="0" applyNumberFormat="1" applyFont="1" applyFill="1" applyBorder="1" applyAlignment="1">
      <alignment horizontal="center" vertical="center" wrapText="1"/>
    </xf>
    <xf numFmtId="0" fontId="7" fillId="0" borderId="5" xfId="0" applyFont="1" applyFill="1" applyBorder="1" applyAlignment="1">
      <alignment vertical="top" wrapText="1"/>
    </xf>
    <xf numFmtId="0" fontId="4" fillId="0" borderId="0" xfId="0" applyFont="1" applyFill="1" applyAlignment="1">
      <alignment horizontal="left" vertical="center"/>
    </xf>
    <xf numFmtId="165" fontId="4" fillId="0" borderId="2" xfId="1" applyNumberFormat="1" applyFont="1" applyFill="1" applyBorder="1" applyAlignment="1">
      <alignment horizontal="right" vertical="center" wrapText="1"/>
    </xf>
    <xf numFmtId="0" fontId="4" fillId="0" borderId="2" xfId="0" applyFont="1" applyFill="1" applyBorder="1" applyAlignment="1">
      <alignment vertical="center" wrapText="1"/>
    </xf>
    <xf numFmtId="49" fontId="2" fillId="0" borderId="2" xfId="0" applyNumberFormat="1" applyFont="1" applyFill="1" applyBorder="1" applyAlignment="1">
      <alignment horizontal="center" vertical="center" wrapText="1"/>
    </xf>
    <xf numFmtId="0" fontId="5" fillId="0" borderId="0" xfId="0" applyFont="1" applyFill="1" applyBorder="1" applyAlignment="1">
      <alignment horizontal="left" vertical="center"/>
    </xf>
    <xf numFmtId="0" fontId="4" fillId="0" borderId="0" xfId="0" applyFont="1" applyFill="1" applyBorder="1" applyAlignment="1">
      <alignment horizontal="left" vertical="center"/>
    </xf>
    <xf numFmtId="165" fontId="7" fillId="0" borderId="2" xfId="0" applyNumberFormat="1" applyFont="1" applyFill="1" applyBorder="1" applyAlignment="1">
      <alignment vertical="top" wrapText="1"/>
    </xf>
    <xf numFmtId="0" fontId="4"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0" fontId="5" fillId="0" borderId="0" xfId="0" applyFont="1" applyFill="1" applyBorder="1" applyAlignment="1">
      <alignment horizontal="center" vertical="center"/>
    </xf>
    <xf numFmtId="164" fontId="4" fillId="0" borderId="4" xfId="0" applyNumberFormat="1" applyFont="1" applyFill="1" applyBorder="1" applyAlignment="1">
      <alignment vertical="center" wrapText="1"/>
    </xf>
    <xf numFmtId="164" fontId="4" fillId="0" borderId="4" xfId="0" applyNumberFormat="1" applyFont="1" applyFill="1" applyBorder="1" applyAlignment="1">
      <alignment horizontal="center" vertical="center" wrapText="1"/>
    </xf>
    <xf numFmtId="49" fontId="2" fillId="0" borderId="5" xfId="0" applyNumberFormat="1" applyFont="1" applyFill="1" applyBorder="1" applyAlignment="1">
      <alignment vertical="center" wrapText="1"/>
    </xf>
    <xf numFmtId="165" fontId="4" fillId="0" borderId="5" xfId="0" applyNumberFormat="1" applyFont="1" applyFill="1" applyBorder="1" applyAlignment="1">
      <alignment vertical="center" wrapText="1"/>
    </xf>
    <xf numFmtId="165" fontId="4" fillId="0" borderId="5" xfId="0" applyNumberFormat="1" applyFont="1" applyFill="1" applyBorder="1" applyAlignment="1">
      <alignment horizontal="right" vertical="center" wrapText="1"/>
    </xf>
    <xf numFmtId="0" fontId="2" fillId="0" borderId="4" xfId="0" applyFont="1" applyFill="1" applyBorder="1" applyAlignment="1">
      <alignment vertical="center" wrapText="1"/>
    </xf>
    <xf numFmtId="0" fontId="7" fillId="0" borderId="0" xfId="0" applyFont="1" applyFill="1" applyBorder="1" applyAlignment="1">
      <alignment vertical="center" wrapText="1"/>
    </xf>
    <xf numFmtId="49" fontId="2" fillId="0" borderId="5" xfId="0" applyNumberFormat="1" applyFont="1" applyFill="1" applyBorder="1" applyAlignment="1">
      <alignment horizontal="center" vertical="center" wrapText="1"/>
    </xf>
    <xf numFmtId="0" fontId="2" fillId="0" borderId="3" xfId="0" applyFont="1" applyFill="1" applyBorder="1" applyAlignment="1">
      <alignment vertical="center" wrapText="1"/>
    </xf>
    <xf numFmtId="164" fontId="4" fillId="0" borderId="3" xfId="0" applyNumberFormat="1" applyFont="1" applyFill="1" applyBorder="1" applyAlignment="1">
      <alignment vertical="center" wrapText="1"/>
    </xf>
    <xf numFmtId="165" fontId="4" fillId="0" borderId="3" xfId="0" applyNumberFormat="1" applyFont="1" applyFill="1" applyBorder="1" applyAlignment="1">
      <alignment horizontal="right" vertical="center" wrapText="1"/>
    </xf>
    <xf numFmtId="0" fontId="7" fillId="0" borderId="3" xfId="0" applyFont="1" applyFill="1" applyBorder="1" applyAlignment="1">
      <alignment vertical="top" wrapText="1"/>
    </xf>
    <xf numFmtId="0" fontId="2" fillId="0" borderId="5" xfId="0" applyFont="1" applyFill="1" applyBorder="1" applyAlignment="1">
      <alignment vertical="center" wrapText="1"/>
    </xf>
    <xf numFmtId="164" fontId="4" fillId="0" borderId="5" xfId="0" applyNumberFormat="1" applyFont="1" applyFill="1" applyBorder="1" applyAlignment="1">
      <alignment vertical="center" wrapText="1"/>
    </xf>
    <xf numFmtId="164" fontId="4" fillId="0" borderId="5"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2" fillId="0" borderId="4" xfId="0" applyFont="1" applyFill="1" applyBorder="1" applyAlignment="1">
      <alignment horizontal="left" vertical="center" wrapText="1"/>
    </xf>
    <xf numFmtId="49" fontId="4" fillId="0" borderId="2" xfId="0" applyNumberFormat="1" applyFont="1" applyFill="1" applyBorder="1" applyAlignment="1">
      <alignment vertical="center" wrapText="1"/>
    </xf>
    <xf numFmtId="0" fontId="4" fillId="0" borderId="0" xfId="0" applyFont="1" applyFill="1" applyBorder="1" applyAlignment="1">
      <alignment horizontal="left" vertical="center" wrapText="1"/>
    </xf>
    <xf numFmtId="0" fontId="4" fillId="0" borderId="0" xfId="0" applyFont="1" applyFill="1" applyAlignment="1">
      <alignment horizontal="left"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49" fontId="2" fillId="0" borderId="2" xfId="0" applyNumberFormat="1" applyFont="1" applyFill="1" applyBorder="1" applyAlignment="1">
      <alignment vertical="center" wrapText="1"/>
    </xf>
    <xf numFmtId="3" fontId="5" fillId="0" borderId="2" xfId="0" applyNumberFormat="1" applyFont="1" applyFill="1" applyBorder="1" applyAlignment="1">
      <alignment horizontal="center" vertical="center" wrapText="1"/>
    </xf>
    <xf numFmtId="0" fontId="7" fillId="0" borderId="3" xfId="0" applyFont="1" applyFill="1" applyBorder="1" applyAlignment="1">
      <alignment horizontal="left" vertical="top" wrapText="1"/>
    </xf>
    <xf numFmtId="0" fontId="5" fillId="0" borderId="2"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49" fontId="4" fillId="0" borderId="3"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3" xfId="0" applyFont="1" applyFill="1" applyBorder="1" applyAlignment="1">
      <alignment horizontal="center" vertical="center" wrapText="1"/>
    </xf>
    <xf numFmtId="165"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5" fillId="0" borderId="2" xfId="0" applyFont="1" applyFill="1" applyBorder="1" applyAlignment="1">
      <alignment horizontal="center" vertical="center" wrapText="1"/>
    </xf>
    <xf numFmtId="0" fontId="10" fillId="0" borderId="2" xfId="0" applyFont="1" applyFill="1" applyBorder="1" applyAlignment="1">
      <alignment horizontal="left" vertical="top" wrapText="1"/>
    </xf>
    <xf numFmtId="0" fontId="6" fillId="0" borderId="0" xfId="0" applyFont="1" applyFill="1" applyBorder="1" applyAlignment="1">
      <alignment horizontal="center" vertical="center"/>
    </xf>
    <xf numFmtId="0" fontId="4" fillId="0" borderId="2" xfId="0" applyNumberFormat="1" applyFont="1" applyFill="1" applyBorder="1" applyAlignment="1" applyProtection="1">
      <alignment horizontal="left" wrapText="1"/>
      <protection locked="0"/>
    </xf>
    <xf numFmtId="49" fontId="7" fillId="0" borderId="3" xfId="0" applyNumberFormat="1" applyFont="1" applyFill="1" applyBorder="1" applyAlignment="1">
      <alignment horizontal="left" vertical="top" wrapText="1"/>
    </xf>
    <xf numFmtId="0" fontId="4" fillId="0" borderId="2" xfId="0" applyNumberFormat="1" applyFont="1" applyFill="1" applyBorder="1" applyAlignment="1" applyProtection="1">
      <alignment horizontal="left" vertical="center" wrapText="1"/>
      <protection locked="0"/>
    </xf>
    <xf numFmtId="49" fontId="7" fillId="0" borderId="4" xfId="0" applyNumberFormat="1" applyFont="1" applyFill="1" applyBorder="1" applyAlignment="1">
      <alignment horizontal="left" vertical="top"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7" fillId="0" borderId="5" xfId="0" applyNumberFormat="1" applyFont="1" applyFill="1" applyBorder="1" applyAlignment="1">
      <alignment horizontal="left" vertical="top" wrapText="1"/>
    </xf>
    <xf numFmtId="49" fontId="5" fillId="0" borderId="2" xfId="0" applyNumberFormat="1" applyFont="1" applyFill="1" applyBorder="1" applyAlignment="1">
      <alignment horizontal="center" vertical="center" wrapText="1"/>
    </xf>
    <xf numFmtId="170" fontId="5" fillId="0" borderId="2" xfId="0" applyNumberFormat="1" applyFont="1" applyFill="1" applyBorder="1" applyAlignment="1">
      <alignment horizontal="center" vertical="center" wrapText="1"/>
    </xf>
    <xf numFmtId="0" fontId="10" fillId="0" borderId="2" xfId="0" applyFont="1" applyFill="1" applyBorder="1" applyAlignment="1">
      <alignment vertical="top" wrapText="1"/>
    </xf>
    <xf numFmtId="170" fontId="4" fillId="0" borderId="2"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4" fillId="0" borderId="2" xfId="0" applyNumberFormat="1" applyFont="1" applyFill="1" applyBorder="1" applyAlignment="1">
      <alignment vertical="center" wrapText="1"/>
    </xf>
    <xf numFmtId="0" fontId="6"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4" fontId="7" fillId="0" borderId="2" xfId="0" applyNumberFormat="1" applyFont="1" applyFill="1" applyBorder="1" applyAlignment="1">
      <alignment vertical="top" wrapText="1"/>
    </xf>
    <xf numFmtId="0" fontId="4" fillId="0" borderId="0" xfId="0" applyFont="1" applyFill="1" applyAlignment="1">
      <alignment horizontal="left" wrapText="1"/>
    </xf>
    <xf numFmtId="0" fontId="4" fillId="0" borderId="0" xfId="0" applyFont="1" applyFill="1"/>
    <xf numFmtId="0" fontId="2" fillId="0" borderId="0" xfId="0" applyFont="1" applyFill="1" applyAlignment="1">
      <alignment wrapText="1"/>
    </xf>
    <xf numFmtId="0" fontId="7" fillId="0" borderId="0" xfId="0" applyFont="1" applyFill="1" applyAlignment="1">
      <alignment vertical="top" wrapText="1"/>
    </xf>
    <xf numFmtId="49" fontId="4" fillId="0" borderId="0" xfId="0" applyNumberFormat="1" applyFont="1" applyFill="1" applyAlignment="1">
      <alignment horizontal="left" vertical="center" wrapText="1"/>
    </xf>
    <xf numFmtId="164" fontId="4" fillId="0" borderId="0" xfId="0" applyNumberFormat="1" applyFont="1" applyFill="1" applyAlignment="1">
      <alignment horizontal="right" wrapText="1"/>
    </xf>
    <xf numFmtId="0" fontId="4" fillId="0" borderId="0" xfId="0" applyFont="1" applyFill="1" applyAlignment="1">
      <alignment horizontal="center" wrapText="1"/>
    </xf>
    <xf numFmtId="49" fontId="2" fillId="0" borderId="0" xfId="0" applyNumberFormat="1" applyFont="1" applyFill="1" applyAlignment="1">
      <alignment horizontal="center" wrapText="1"/>
    </xf>
    <xf numFmtId="0" fontId="4" fillId="0" borderId="2" xfId="0" applyFont="1" applyFill="1" applyBorder="1" applyAlignment="1">
      <alignment horizontal="left" vertical="center" wrapText="1"/>
    </xf>
    <xf numFmtId="165" fontId="4" fillId="0" borderId="2" xfId="1" applyNumberFormat="1" applyFont="1" applyFill="1" applyBorder="1" applyAlignment="1">
      <alignment vertical="center" wrapText="1"/>
    </xf>
    <xf numFmtId="165" fontId="4" fillId="0" borderId="3" xfId="1" applyNumberFormat="1" applyFont="1" applyFill="1" applyBorder="1" applyAlignment="1">
      <alignment horizontal="right" vertical="center" wrapText="1"/>
    </xf>
    <xf numFmtId="165" fontId="4" fillId="0" borderId="5" xfId="1" applyNumberFormat="1" applyFont="1" applyFill="1" applyBorder="1" applyAlignment="1">
      <alignment horizontal="right" vertical="center" wrapText="1"/>
    </xf>
    <xf numFmtId="165" fontId="5" fillId="0" borderId="2" xfId="1" applyNumberFormat="1" applyFont="1" applyFill="1" applyBorder="1" applyAlignment="1">
      <alignment horizontal="right" vertical="center" wrapText="1"/>
    </xf>
    <xf numFmtId="0" fontId="6" fillId="0" borderId="0" xfId="0" applyFont="1" applyFill="1" applyAlignment="1">
      <alignment vertical="center"/>
    </xf>
    <xf numFmtId="0" fontId="2" fillId="0" borderId="0" xfId="0" applyFont="1" applyFill="1" applyBorder="1" applyAlignment="1">
      <alignment horizontal="center" vertical="center"/>
    </xf>
  </cellXfs>
  <cellStyles count="2">
    <cellStyle name="Обычный" xfId="0" builtinId="0"/>
    <cellStyle name="Финансов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66"/>
  <sheetViews>
    <sheetView tabSelected="1" zoomScaleNormal="100" zoomScaleSheetLayoutView="40" zoomScalePageLayoutView="115" workbookViewId="0">
      <pane ySplit="4" topLeftCell="A219" activePane="bottomLeft" state="frozen"/>
      <selection pane="bottomLeft" activeCell="I219" sqref="I219:I230"/>
    </sheetView>
  </sheetViews>
  <sheetFormatPr defaultColWidth="8.85546875" defaultRowHeight="15" x14ac:dyDescent="0.25"/>
  <cols>
    <col min="1" max="1" width="15.85546875" style="150" customWidth="1"/>
    <col min="2" max="2" width="18.28515625" style="152" customWidth="1"/>
    <col min="3" max="3" width="32.42578125" style="148" customWidth="1"/>
    <col min="4" max="4" width="17.28515625" style="154" customWidth="1"/>
    <col min="5" max="5" width="8.42578125" style="155" customWidth="1"/>
    <col min="6" max="6" width="14.28515625" style="153" customWidth="1"/>
    <col min="7" max="7" width="14.140625" style="153" customWidth="1"/>
    <col min="8" max="8" width="14.28515625" style="153" customWidth="1"/>
    <col min="9" max="9" width="102.28515625" style="151" customWidth="1"/>
    <col min="10" max="10" width="26.7109375" style="149" customWidth="1"/>
    <col min="11" max="11" width="11.5703125" style="149" customWidth="1"/>
    <col min="12" max="16384" width="8.85546875" style="149"/>
  </cols>
  <sheetData>
    <row r="1" spans="1:10" s="3" customFormat="1" ht="15.6" customHeight="1" x14ac:dyDescent="0.2">
      <c r="A1" s="1"/>
      <c r="B1" s="2" t="s">
        <v>0</v>
      </c>
      <c r="C1" s="2"/>
      <c r="D1" s="2"/>
      <c r="E1" s="2"/>
      <c r="F1" s="2"/>
      <c r="G1" s="2"/>
      <c r="H1" s="2"/>
      <c r="I1" s="2"/>
    </row>
    <row r="2" spans="1:10" s="12" customFormat="1" x14ac:dyDescent="0.2">
      <c r="A2" s="4"/>
      <c r="B2" s="5"/>
      <c r="C2" s="6"/>
      <c r="D2" s="7"/>
      <c r="E2" s="8"/>
      <c r="F2" s="9"/>
      <c r="G2" s="10"/>
      <c r="H2" s="10"/>
      <c r="I2" s="11"/>
    </row>
    <row r="3" spans="1:10" s="3" customFormat="1" ht="13.9" customHeight="1" x14ac:dyDescent="0.2">
      <c r="A3" s="13" t="s">
        <v>1</v>
      </c>
      <c r="B3" s="13"/>
      <c r="C3" s="13"/>
      <c r="D3" s="13"/>
      <c r="E3" s="13"/>
      <c r="F3" s="13"/>
      <c r="G3" s="14" t="s">
        <v>2</v>
      </c>
      <c r="H3" s="14"/>
      <c r="I3" s="14" t="s">
        <v>3</v>
      </c>
    </row>
    <row r="4" spans="1:10" s="20" customFormat="1" ht="90" x14ac:dyDescent="0.2">
      <c r="A4" s="15" t="s">
        <v>4</v>
      </c>
      <c r="B4" s="16" t="s">
        <v>5</v>
      </c>
      <c r="C4" s="17" t="s">
        <v>6</v>
      </c>
      <c r="D4" s="17" t="s">
        <v>7</v>
      </c>
      <c r="E4" s="18" t="s">
        <v>8</v>
      </c>
      <c r="F4" s="19" t="s">
        <v>9</v>
      </c>
      <c r="G4" s="19" t="s">
        <v>10</v>
      </c>
      <c r="H4" s="19" t="s">
        <v>11</v>
      </c>
      <c r="I4" s="14"/>
    </row>
    <row r="5" spans="1:10" s="26" customFormat="1" x14ac:dyDescent="0.2">
      <c r="A5" s="21" t="s">
        <v>12</v>
      </c>
      <c r="B5" s="21"/>
      <c r="C5" s="21"/>
      <c r="D5" s="21"/>
      <c r="E5" s="22"/>
      <c r="F5" s="23">
        <f t="shared" ref="F5:H5" si="0">SUM(F6:F7)</f>
        <v>-3.1999999999999993</v>
      </c>
      <c r="G5" s="23">
        <f t="shared" si="0"/>
        <v>0</v>
      </c>
      <c r="H5" s="23">
        <f t="shared" si="0"/>
        <v>0</v>
      </c>
      <c r="I5" s="25"/>
    </row>
    <row r="6" spans="1:10" s="20" customFormat="1" ht="105" x14ac:dyDescent="0.25">
      <c r="A6" s="27" t="s">
        <v>13</v>
      </c>
      <c r="B6" s="27" t="s">
        <v>14</v>
      </c>
      <c r="C6" s="28" t="s">
        <v>15</v>
      </c>
      <c r="D6" s="29" t="s">
        <v>16</v>
      </c>
      <c r="E6" s="18" t="s">
        <v>17</v>
      </c>
      <c r="F6" s="30">
        <v>-13.2</v>
      </c>
      <c r="G6" s="35"/>
      <c r="H6" s="35"/>
      <c r="I6" s="31" t="s">
        <v>18</v>
      </c>
    </row>
    <row r="7" spans="1:10" s="20" customFormat="1" ht="225" x14ac:dyDescent="0.25">
      <c r="A7" s="27" t="s">
        <v>19</v>
      </c>
      <c r="B7" s="27" t="s">
        <v>20</v>
      </c>
      <c r="C7" s="28" t="s">
        <v>21</v>
      </c>
      <c r="D7" s="19" t="s">
        <v>22</v>
      </c>
      <c r="E7" s="18" t="s">
        <v>23</v>
      </c>
      <c r="F7" s="30">
        <v>10</v>
      </c>
      <c r="G7" s="35"/>
      <c r="H7" s="35"/>
      <c r="I7" s="31" t="s">
        <v>24</v>
      </c>
    </row>
    <row r="8" spans="1:10" s="20" customFormat="1" x14ac:dyDescent="0.2">
      <c r="A8" s="32"/>
      <c r="B8" s="33"/>
      <c r="C8" s="34"/>
      <c r="D8" s="19"/>
      <c r="E8" s="18"/>
      <c r="F8" s="35"/>
      <c r="G8" s="35"/>
      <c r="H8" s="35"/>
      <c r="I8" s="37"/>
      <c r="J8" s="26"/>
    </row>
    <row r="9" spans="1:10" s="26" customFormat="1" x14ac:dyDescent="0.2">
      <c r="A9" s="38" t="s">
        <v>25</v>
      </c>
      <c r="B9" s="38"/>
      <c r="C9" s="38"/>
      <c r="D9" s="38"/>
      <c r="E9" s="22"/>
      <c r="F9" s="39">
        <f t="shared" ref="F9:H9" si="1">F10+F185+F219+F225+F226+F227+F229+F230</f>
        <v>-22254.499999999993</v>
      </c>
      <c r="G9" s="39">
        <f t="shared" si="1"/>
        <v>63387.099999999991</v>
      </c>
      <c r="H9" s="39">
        <f t="shared" si="1"/>
        <v>19643.700000000004</v>
      </c>
      <c r="I9" s="40"/>
      <c r="J9" s="20"/>
    </row>
    <row r="10" spans="1:10" s="26" customFormat="1" x14ac:dyDescent="0.2">
      <c r="A10" s="38" t="s">
        <v>26</v>
      </c>
      <c r="B10" s="38"/>
      <c r="C10" s="38"/>
      <c r="D10" s="38"/>
      <c r="E10" s="22"/>
      <c r="F10" s="39">
        <f t="shared" ref="F10:H10" si="2">F11+F14+F23+F49+F107+F62+F89+F59+F127+F139+F145+F118+F157+F202+F177+F220+F221+F222+F223+F224+F228</f>
        <v>-23304.099999999995</v>
      </c>
      <c r="G10" s="39">
        <f t="shared" si="2"/>
        <v>56072.299999999996</v>
      </c>
      <c r="H10" s="39">
        <f t="shared" si="2"/>
        <v>12438.900000000001</v>
      </c>
      <c r="I10" s="40"/>
      <c r="J10" s="20"/>
    </row>
    <row r="11" spans="1:10" s="26" customFormat="1" hidden="1" x14ac:dyDescent="0.2">
      <c r="A11" s="38" t="s">
        <v>27</v>
      </c>
      <c r="B11" s="38"/>
      <c r="C11" s="38"/>
      <c r="D11" s="38"/>
      <c r="E11" s="22"/>
      <c r="F11" s="39">
        <f t="shared" ref="F11:H11" si="3">SUM(F12:F12)</f>
        <v>0</v>
      </c>
      <c r="G11" s="39">
        <f t="shared" si="3"/>
        <v>0</v>
      </c>
      <c r="H11" s="39">
        <f t="shared" si="3"/>
        <v>0</v>
      </c>
      <c r="I11" s="40"/>
      <c r="J11" s="20"/>
    </row>
    <row r="12" spans="1:10" s="20" customFormat="1" ht="60" hidden="1" x14ac:dyDescent="0.2">
      <c r="A12" s="41" t="s">
        <v>28</v>
      </c>
      <c r="B12" s="42" t="s">
        <v>29</v>
      </c>
      <c r="C12" s="42" t="s">
        <v>30</v>
      </c>
      <c r="D12" s="19" t="s">
        <v>31</v>
      </c>
      <c r="E12" s="18"/>
      <c r="F12" s="43"/>
      <c r="G12" s="43"/>
      <c r="H12" s="43"/>
      <c r="I12" s="44"/>
    </row>
    <row r="13" spans="1:10" s="20" customFormat="1" hidden="1" x14ac:dyDescent="0.2">
      <c r="A13" s="41"/>
      <c r="B13" s="42"/>
      <c r="C13" s="42"/>
      <c r="D13" s="19"/>
      <c r="E13" s="18"/>
      <c r="F13" s="43"/>
      <c r="G13" s="43"/>
      <c r="H13" s="43"/>
      <c r="I13" s="44"/>
    </row>
    <row r="14" spans="1:10" s="20" customFormat="1" ht="51" hidden="1" customHeight="1" x14ac:dyDescent="0.2">
      <c r="A14" s="38" t="s">
        <v>32</v>
      </c>
      <c r="B14" s="38"/>
      <c r="C14" s="38"/>
      <c r="D14" s="38"/>
      <c r="E14" s="22"/>
      <c r="F14" s="39">
        <f t="shared" ref="F14:H14" si="4">SUM(F15:F21)</f>
        <v>0</v>
      </c>
      <c r="G14" s="39">
        <f>SUM(G15:G21)</f>
        <v>0</v>
      </c>
      <c r="H14" s="39">
        <f t="shared" si="4"/>
        <v>0</v>
      </c>
      <c r="I14" s="40"/>
      <c r="J14" s="45"/>
    </row>
    <row r="15" spans="1:10" s="26" customFormat="1" ht="45" hidden="1" x14ac:dyDescent="0.2">
      <c r="A15" s="46" t="s">
        <v>13</v>
      </c>
      <c r="B15" s="42" t="s">
        <v>33</v>
      </c>
      <c r="C15" s="47" t="s">
        <v>30</v>
      </c>
      <c r="D15" s="48" t="s">
        <v>34</v>
      </c>
      <c r="E15" s="49"/>
      <c r="F15" s="43"/>
      <c r="G15" s="43"/>
      <c r="H15" s="43"/>
      <c r="I15" s="44"/>
      <c r="J15" s="20"/>
    </row>
    <row r="16" spans="1:10" s="20" customFormat="1" ht="45" hidden="1" x14ac:dyDescent="0.2">
      <c r="A16" s="50" t="s">
        <v>35</v>
      </c>
      <c r="B16" s="42" t="s">
        <v>36</v>
      </c>
      <c r="C16" s="51" t="s">
        <v>30</v>
      </c>
      <c r="D16" s="14" t="s">
        <v>31</v>
      </c>
      <c r="E16" s="52"/>
      <c r="F16" s="43"/>
      <c r="G16" s="43"/>
      <c r="H16" s="43"/>
      <c r="I16" s="53"/>
    </row>
    <row r="17" spans="1:19" s="20" customFormat="1" ht="30" hidden="1" x14ac:dyDescent="0.2">
      <c r="A17" s="50"/>
      <c r="B17" s="42" t="s">
        <v>37</v>
      </c>
      <c r="C17" s="51"/>
      <c r="D17" s="14"/>
      <c r="E17" s="54"/>
      <c r="F17" s="43"/>
      <c r="G17" s="43"/>
      <c r="H17" s="43"/>
      <c r="I17" s="53"/>
    </row>
    <row r="18" spans="1:19" s="20" customFormat="1" ht="30" hidden="1" x14ac:dyDescent="0.2">
      <c r="A18" s="50"/>
      <c r="B18" s="42" t="s">
        <v>38</v>
      </c>
      <c r="C18" s="51"/>
      <c r="D18" s="14"/>
      <c r="E18" s="55"/>
      <c r="F18" s="43"/>
      <c r="G18" s="43">
        <v>0</v>
      </c>
      <c r="H18" s="43">
        <v>0</v>
      </c>
      <c r="I18" s="53"/>
    </row>
    <row r="19" spans="1:19" s="26" customFormat="1" ht="30" hidden="1" x14ac:dyDescent="0.2">
      <c r="A19" s="56" t="s">
        <v>39</v>
      </c>
      <c r="B19" s="57" t="s">
        <v>40</v>
      </c>
      <c r="C19" s="58" t="s">
        <v>41</v>
      </c>
      <c r="D19" s="19" t="s">
        <v>31</v>
      </c>
      <c r="E19" s="52"/>
      <c r="F19" s="43"/>
      <c r="G19" s="43"/>
      <c r="H19" s="43"/>
      <c r="I19" s="59"/>
      <c r="J19" s="60"/>
      <c r="K19" s="61"/>
      <c r="L19" s="61"/>
      <c r="M19" s="61"/>
      <c r="N19" s="61"/>
      <c r="O19" s="61"/>
      <c r="P19" s="61"/>
      <c r="Q19" s="61"/>
      <c r="R19" s="61"/>
      <c r="S19" s="61"/>
    </row>
    <row r="20" spans="1:19" s="26" customFormat="1" ht="30" hidden="1" x14ac:dyDescent="0.2">
      <c r="A20" s="62"/>
      <c r="B20" s="57" t="s">
        <v>42</v>
      </c>
      <c r="C20" s="63"/>
      <c r="D20" s="19" t="s">
        <v>31</v>
      </c>
      <c r="E20" s="55"/>
      <c r="F20" s="43"/>
      <c r="G20" s="43"/>
      <c r="H20" s="43"/>
      <c r="I20" s="64"/>
      <c r="J20" s="65"/>
      <c r="K20" s="66"/>
      <c r="L20" s="66"/>
      <c r="M20" s="66"/>
      <c r="N20" s="66"/>
      <c r="O20" s="66"/>
      <c r="P20" s="66"/>
      <c r="Q20" s="66"/>
      <c r="R20" s="66"/>
      <c r="S20" s="66"/>
    </row>
    <row r="21" spans="1:19" s="26" customFormat="1" ht="45" hidden="1" x14ac:dyDescent="0.2">
      <c r="A21" s="32" t="s">
        <v>39</v>
      </c>
      <c r="B21" s="42" t="s">
        <v>43</v>
      </c>
      <c r="C21" s="42"/>
      <c r="D21" s="19" t="s">
        <v>31</v>
      </c>
      <c r="E21" s="18"/>
      <c r="F21" s="43"/>
      <c r="G21" s="43"/>
      <c r="H21" s="43"/>
      <c r="I21" s="44"/>
      <c r="J21" s="20"/>
    </row>
    <row r="22" spans="1:19" s="26" customFormat="1" hidden="1" x14ac:dyDescent="0.2">
      <c r="A22" s="32"/>
      <c r="B22" s="42"/>
      <c r="C22" s="42"/>
      <c r="D22" s="19"/>
      <c r="E22" s="18"/>
      <c r="F22" s="43"/>
      <c r="G22" s="43"/>
      <c r="H22" s="43"/>
      <c r="I22" s="44"/>
      <c r="J22" s="20"/>
    </row>
    <row r="23" spans="1:19" s="20" customFormat="1" ht="45.75" customHeight="1" x14ac:dyDescent="0.2">
      <c r="A23" s="38" t="s">
        <v>44</v>
      </c>
      <c r="B23" s="38"/>
      <c r="C23" s="38"/>
      <c r="D23" s="38"/>
      <c r="E23" s="22"/>
      <c r="F23" s="39">
        <f t="shared" ref="F23:H23" si="5">SUM(F24:F47)</f>
        <v>-2970.2</v>
      </c>
      <c r="G23" s="39">
        <f t="shared" si="5"/>
        <v>4258.7</v>
      </c>
      <c r="H23" s="39">
        <f t="shared" si="5"/>
        <v>0</v>
      </c>
      <c r="I23" s="40"/>
      <c r="J23" s="45"/>
    </row>
    <row r="24" spans="1:19" s="20" customFormat="1" ht="382.5" x14ac:dyDescent="0.2">
      <c r="A24" s="67" t="s">
        <v>45</v>
      </c>
      <c r="B24" s="42" t="s">
        <v>46</v>
      </c>
      <c r="C24" s="57" t="s">
        <v>47</v>
      </c>
      <c r="D24" s="19" t="s">
        <v>31</v>
      </c>
      <c r="E24" s="16" t="s">
        <v>48</v>
      </c>
      <c r="F24" s="43">
        <v>3679.1</v>
      </c>
      <c r="G24" s="43"/>
      <c r="H24" s="43"/>
      <c r="I24" s="40" t="s">
        <v>49</v>
      </c>
      <c r="J24" s="3"/>
    </row>
    <row r="25" spans="1:19" s="20" customFormat="1" ht="382.5" customHeight="1" x14ac:dyDescent="0.2">
      <c r="A25" s="68" t="s">
        <v>50</v>
      </c>
      <c r="B25" s="57" t="s">
        <v>51</v>
      </c>
      <c r="C25" s="58" t="s">
        <v>52</v>
      </c>
      <c r="D25" s="19" t="s">
        <v>53</v>
      </c>
      <c r="E25" s="18" t="s">
        <v>54</v>
      </c>
      <c r="F25" s="43">
        <v>609.1</v>
      </c>
      <c r="G25" s="43"/>
      <c r="H25" s="43"/>
      <c r="I25" s="40" t="s">
        <v>55</v>
      </c>
      <c r="J25" s="45"/>
    </row>
    <row r="26" spans="1:19" s="20" customFormat="1" ht="342.75" customHeight="1" x14ac:dyDescent="0.2">
      <c r="A26" s="68" t="s">
        <v>56</v>
      </c>
      <c r="B26" s="57" t="s">
        <v>51</v>
      </c>
      <c r="C26" s="69"/>
      <c r="D26" s="19" t="s">
        <v>53</v>
      </c>
      <c r="E26" s="18" t="s">
        <v>54</v>
      </c>
      <c r="F26" s="43">
        <v>2757.5</v>
      </c>
      <c r="G26" s="43"/>
      <c r="H26" s="43"/>
      <c r="I26" s="40" t="s">
        <v>57</v>
      </c>
      <c r="J26" s="45"/>
    </row>
    <row r="27" spans="1:19" s="20" customFormat="1" ht="178.5" x14ac:dyDescent="0.2">
      <c r="A27" s="68" t="s">
        <v>58</v>
      </c>
      <c r="B27" s="57" t="s">
        <v>59</v>
      </c>
      <c r="C27" s="69"/>
      <c r="D27" s="19" t="s">
        <v>53</v>
      </c>
      <c r="E27" s="18" t="s">
        <v>60</v>
      </c>
      <c r="F27" s="43">
        <v>-4258.7</v>
      </c>
      <c r="G27" s="43">
        <v>4258.7</v>
      </c>
      <c r="H27" s="43"/>
      <c r="I27" s="40" t="s">
        <v>61</v>
      </c>
      <c r="J27" s="70"/>
    </row>
    <row r="28" spans="1:19" s="20" customFormat="1" ht="114.75" x14ac:dyDescent="0.2">
      <c r="A28" s="68" t="s">
        <v>62</v>
      </c>
      <c r="B28" s="57" t="s">
        <v>59</v>
      </c>
      <c r="C28" s="69"/>
      <c r="D28" s="19" t="s">
        <v>53</v>
      </c>
      <c r="E28" s="18" t="s">
        <v>63</v>
      </c>
      <c r="F28" s="43">
        <v>-1327.3</v>
      </c>
      <c r="G28" s="43"/>
      <c r="H28" s="43"/>
      <c r="I28" s="40" t="s">
        <v>64</v>
      </c>
      <c r="J28" s="45"/>
    </row>
    <row r="29" spans="1:19" s="20" customFormat="1" ht="153" x14ac:dyDescent="0.2">
      <c r="A29" s="71" t="s">
        <v>65</v>
      </c>
      <c r="B29" s="58" t="s">
        <v>59</v>
      </c>
      <c r="C29" s="69"/>
      <c r="D29" s="72" t="s">
        <v>53</v>
      </c>
      <c r="E29" s="52" t="s">
        <v>66</v>
      </c>
      <c r="F29" s="43">
        <v>-1765.1</v>
      </c>
      <c r="G29" s="81"/>
      <c r="H29" s="81"/>
      <c r="I29" s="44" t="s">
        <v>67</v>
      </c>
      <c r="J29" s="45"/>
    </row>
    <row r="30" spans="1:19" s="20" customFormat="1" ht="127.5" x14ac:dyDescent="0.2">
      <c r="A30" s="74"/>
      <c r="B30" s="63"/>
      <c r="C30" s="69"/>
      <c r="D30" s="75"/>
      <c r="E30" s="55"/>
      <c r="F30" s="43">
        <v>-1440.8</v>
      </c>
      <c r="G30" s="81"/>
      <c r="H30" s="81"/>
      <c r="I30" s="44" t="s">
        <v>68</v>
      </c>
      <c r="J30" s="45"/>
    </row>
    <row r="31" spans="1:19" s="20" customFormat="1" ht="102" x14ac:dyDescent="0.2">
      <c r="A31" s="68" t="s">
        <v>62</v>
      </c>
      <c r="B31" s="57" t="s">
        <v>59</v>
      </c>
      <c r="C31" s="69"/>
      <c r="D31" s="19" t="s">
        <v>53</v>
      </c>
      <c r="E31" s="18" t="s">
        <v>69</v>
      </c>
      <c r="F31" s="76">
        <v>-592.70000000000005</v>
      </c>
      <c r="G31" s="43"/>
      <c r="H31" s="43"/>
      <c r="I31" s="40" t="s">
        <v>70</v>
      </c>
      <c r="J31" s="45"/>
    </row>
    <row r="32" spans="1:19" s="20" customFormat="1" ht="204" x14ac:dyDescent="0.2">
      <c r="A32" s="71" t="s">
        <v>71</v>
      </c>
      <c r="B32" s="58" t="s">
        <v>59</v>
      </c>
      <c r="C32" s="69"/>
      <c r="D32" s="72" t="s">
        <v>53</v>
      </c>
      <c r="E32" s="52" t="s">
        <v>72</v>
      </c>
      <c r="F32" s="43">
        <v>-78.2</v>
      </c>
      <c r="G32" s="43"/>
      <c r="H32" s="43"/>
      <c r="I32" s="40" t="s">
        <v>73</v>
      </c>
      <c r="J32" s="1"/>
    </row>
    <row r="33" spans="1:10" s="20" customFormat="1" ht="140.25" x14ac:dyDescent="0.2">
      <c r="A33" s="77"/>
      <c r="B33" s="69"/>
      <c r="C33" s="69"/>
      <c r="D33" s="78"/>
      <c r="E33" s="54"/>
      <c r="F33" s="43">
        <v>-75.8</v>
      </c>
      <c r="G33" s="43"/>
      <c r="H33" s="43"/>
      <c r="I33" s="40" t="s">
        <v>74</v>
      </c>
      <c r="J33" s="45"/>
    </row>
    <row r="34" spans="1:10" s="20" customFormat="1" ht="127.5" x14ac:dyDescent="0.2">
      <c r="A34" s="74"/>
      <c r="B34" s="63"/>
      <c r="C34" s="69"/>
      <c r="D34" s="75"/>
      <c r="E34" s="55"/>
      <c r="F34" s="43">
        <v>-274</v>
      </c>
      <c r="G34" s="43"/>
      <c r="H34" s="43"/>
      <c r="I34" s="40" t="s">
        <v>75</v>
      </c>
      <c r="J34" s="45"/>
    </row>
    <row r="35" spans="1:10" s="20" customFormat="1" ht="127.5" x14ac:dyDescent="0.2">
      <c r="A35" s="68" t="s">
        <v>76</v>
      </c>
      <c r="B35" s="57" t="s">
        <v>59</v>
      </c>
      <c r="C35" s="69"/>
      <c r="D35" s="19" t="s">
        <v>53</v>
      </c>
      <c r="E35" s="52" t="s">
        <v>77</v>
      </c>
      <c r="F35" s="43">
        <v>-233.1</v>
      </c>
      <c r="G35" s="81"/>
      <c r="H35" s="81"/>
      <c r="I35" s="40" t="s">
        <v>78</v>
      </c>
      <c r="J35" s="45"/>
    </row>
    <row r="36" spans="1:10" s="20" customFormat="1" ht="153" x14ac:dyDescent="0.2">
      <c r="A36" s="68" t="s">
        <v>76</v>
      </c>
      <c r="B36" s="57" t="s">
        <v>59</v>
      </c>
      <c r="C36" s="69"/>
      <c r="D36" s="19" t="s">
        <v>53</v>
      </c>
      <c r="E36" s="55"/>
      <c r="F36" s="43">
        <v>226.8</v>
      </c>
      <c r="G36" s="81"/>
      <c r="H36" s="81"/>
      <c r="I36" s="79" t="s">
        <v>79</v>
      </c>
      <c r="J36" s="45"/>
    </row>
    <row r="37" spans="1:10" s="20" customFormat="1" ht="114.75" x14ac:dyDescent="0.2">
      <c r="A37" s="68" t="s">
        <v>62</v>
      </c>
      <c r="B37" s="57" t="s">
        <v>59</v>
      </c>
      <c r="C37" s="69"/>
      <c r="D37" s="19" t="s">
        <v>53</v>
      </c>
      <c r="E37" s="52" t="s">
        <v>80</v>
      </c>
      <c r="F37" s="43">
        <v>-2297.8000000000002</v>
      </c>
      <c r="G37" s="43"/>
      <c r="H37" s="43"/>
      <c r="I37" s="40" t="s">
        <v>81</v>
      </c>
      <c r="J37" s="45"/>
    </row>
    <row r="38" spans="1:10" s="20" customFormat="1" ht="89.25" x14ac:dyDescent="0.2">
      <c r="A38" s="68" t="s">
        <v>82</v>
      </c>
      <c r="B38" s="57" t="s">
        <v>59</v>
      </c>
      <c r="C38" s="69"/>
      <c r="D38" s="19" t="s">
        <v>53</v>
      </c>
      <c r="E38" s="54"/>
      <c r="F38" s="43">
        <v>370.6</v>
      </c>
      <c r="G38" s="43"/>
      <c r="H38" s="43"/>
      <c r="I38" s="40" t="s">
        <v>83</v>
      </c>
      <c r="J38" s="45"/>
    </row>
    <row r="39" spans="1:10" s="20" customFormat="1" ht="114.75" x14ac:dyDescent="0.2">
      <c r="A39" s="68" t="s">
        <v>65</v>
      </c>
      <c r="B39" s="57" t="s">
        <v>59</v>
      </c>
      <c r="C39" s="69"/>
      <c r="D39" s="19" t="s">
        <v>53</v>
      </c>
      <c r="E39" s="54"/>
      <c r="F39" s="43">
        <v>-500</v>
      </c>
      <c r="G39" s="43"/>
      <c r="H39" s="43"/>
      <c r="I39" s="40" t="s">
        <v>84</v>
      </c>
      <c r="J39" s="45"/>
    </row>
    <row r="40" spans="1:10" s="20" customFormat="1" ht="102" x14ac:dyDescent="0.2">
      <c r="A40" s="68" t="s">
        <v>85</v>
      </c>
      <c r="B40" s="57" t="s">
        <v>59</v>
      </c>
      <c r="C40" s="69"/>
      <c r="D40" s="19" t="s">
        <v>53</v>
      </c>
      <c r="E40" s="54"/>
      <c r="F40" s="43">
        <v>1369.6</v>
      </c>
      <c r="G40" s="43"/>
      <c r="H40" s="43"/>
      <c r="I40" s="40" t="s">
        <v>86</v>
      </c>
      <c r="J40" s="45"/>
    </row>
    <row r="41" spans="1:10" s="20" customFormat="1" ht="114.75" x14ac:dyDescent="0.2">
      <c r="A41" s="68" t="s">
        <v>87</v>
      </c>
      <c r="B41" s="57" t="s">
        <v>59</v>
      </c>
      <c r="C41" s="69"/>
      <c r="D41" s="19" t="s">
        <v>53</v>
      </c>
      <c r="E41" s="55"/>
      <c r="F41" s="43">
        <v>815</v>
      </c>
      <c r="G41" s="43"/>
      <c r="H41" s="43"/>
      <c r="I41" s="40" t="s">
        <v>88</v>
      </c>
      <c r="J41" s="45"/>
    </row>
    <row r="42" spans="1:10" s="20" customFormat="1" ht="153" x14ac:dyDescent="0.2">
      <c r="A42" s="68" t="s">
        <v>89</v>
      </c>
      <c r="B42" s="57" t="s">
        <v>59</v>
      </c>
      <c r="C42" s="69"/>
      <c r="D42" s="19" t="s">
        <v>53</v>
      </c>
      <c r="E42" s="18" t="s">
        <v>90</v>
      </c>
      <c r="F42" s="43">
        <v>-37.5</v>
      </c>
      <c r="G42" s="43"/>
      <c r="H42" s="43"/>
      <c r="I42" s="40" t="s">
        <v>91</v>
      </c>
      <c r="J42" s="45"/>
    </row>
    <row r="43" spans="1:10" s="20" customFormat="1" ht="229.5" x14ac:dyDescent="0.2">
      <c r="A43" s="68" t="s">
        <v>76</v>
      </c>
      <c r="B43" s="57" t="s">
        <v>59</v>
      </c>
      <c r="C43" s="63"/>
      <c r="D43" s="19" t="s">
        <v>53</v>
      </c>
      <c r="E43" s="18" t="s">
        <v>92</v>
      </c>
      <c r="F43" s="73">
        <v>83.1</v>
      </c>
      <c r="G43" s="81"/>
      <c r="H43" s="81"/>
      <c r="I43" s="44" t="s">
        <v>93</v>
      </c>
      <c r="J43" s="70"/>
    </row>
    <row r="44" spans="1:10" s="20" customFormat="1" ht="90" hidden="1" x14ac:dyDescent="0.2">
      <c r="A44" s="68" t="s">
        <v>87</v>
      </c>
      <c r="B44" s="57" t="s">
        <v>59</v>
      </c>
      <c r="C44" s="57"/>
      <c r="D44" s="19" t="s">
        <v>53</v>
      </c>
      <c r="E44" s="18"/>
      <c r="F44" s="73"/>
      <c r="G44" s="81"/>
      <c r="H44" s="81"/>
      <c r="I44" s="40"/>
      <c r="J44" s="45"/>
    </row>
    <row r="45" spans="1:10" s="20" customFormat="1" ht="75" hidden="1" x14ac:dyDescent="0.2">
      <c r="A45" s="68" t="s">
        <v>58</v>
      </c>
      <c r="B45" s="57" t="s">
        <v>59</v>
      </c>
      <c r="C45" s="57"/>
      <c r="D45" s="19" t="s">
        <v>53</v>
      </c>
      <c r="E45" s="18"/>
      <c r="F45" s="73"/>
      <c r="G45" s="81"/>
      <c r="H45" s="81"/>
      <c r="I45" s="40"/>
      <c r="J45" s="45"/>
    </row>
    <row r="46" spans="1:10" s="20" customFormat="1" ht="90" hidden="1" x14ac:dyDescent="0.2">
      <c r="A46" s="68" t="s">
        <v>94</v>
      </c>
      <c r="B46" s="57" t="s">
        <v>59</v>
      </c>
      <c r="C46" s="57"/>
      <c r="D46" s="19" t="s">
        <v>95</v>
      </c>
      <c r="E46" s="18"/>
      <c r="F46" s="73"/>
      <c r="G46" s="81"/>
      <c r="H46" s="81"/>
      <c r="I46" s="40"/>
      <c r="J46" s="45"/>
    </row>
    <row r="47" spans="1:10" s="20" customFormat="1" ht="75" hidden="1" x14ac:dyDescent="0.2">
      <c r="A47" s="68" t="s">
        <v>96</v>
      </c>
      <c r="B47" s="57" t="s">
        <v>59</v>
      </c>
      <c r="C47" s="57"/>
      <c r="D47" s="19" t="s">
        <v>53</v>
      </c>
      <c r="E47" s="18"/>
      <c r="F47" s="73"/>
      <c r="G47" s="81"/>
      <c r="H47" s="81"/>
      <c r="I47" s="40"/>
      <c r="J47" s="45"/>
    </row>
    <row r="48" spans="1:10" s="20" customFormat="1" x14ac:dyDescent="0.2">
      <c r="A48" s="32"/>
      <c r="B48" s="57"/>
      <c r="C48" s="42"/>
      <c r="D48" s="19"/>
      <c r="E48" s="18"/>
      <c r="F48" s="43"/>
      <c r="G48" s="81"/>
      <c r="H48" s="81"/>
      <c r="I48" s="44"/>
      <c r="J48" s="45"/>
    </row>
    <row r="49" spans="1:10" s="20" customFormat="1" ht="36" customHeight="1" x14ac:dyDescent="0.2">
      <c r="A49" s="38" t="s">
        <v>97</v>
      </c>
      <c r="B49" s="38"/>
      <c r="C49" s="38"/>
      <c r="D49" s="38"/>
      <c r="E49" s="22"/>
      <c r="F49" s="39">
        <f t="shared" ref="F49:H49" si="6">SUM(F50:F57)</f>
        <v>-10486.3</v>
      </c>
      <c r="G49" s="39">
        <f t="shared" si="6"/>
        <v>9111.2999999999993</v>
      </c>
      <c r="H49" s="39">
        <f t="shared" si="6"/>
        <v>0</v>
      </c>
      <c r="I49" s="40"/>
    </row>
    <row r="50" spans="1:10" s="20" customFormat="1" ht="191.25" x14ac:dyDescent="0.2">
      <c r="A50" s="67" t="s">
        <v>13</v>
      </c>
      <c r="B50" s="57" t="s">
        <v>98</v>
      </c>
      <c r="C50" s="58" t="s">
        <v>99</v>
      </c>
      <c r="D50" s="19" t="s">
        <v>31</v>
      </c>
      <c r="E50" s="18" t="s">
        <v>100</v>
      </c>
      <c r="F50" s="43">
        <v>-295.89999999999998</v>
      </c>
      <c r="G50" s="81"/>
      <c r="H50" s="81"/>
      <c r="I50" s="40" t="s">
        <v>101</v>
      </c>
      <c r="J50" s="80"/>
    </row>
    <row r="51" spans="1:10" s="20" customFormat="1" ht="114.75" x14ac:dyDescent="0.2">
      <c r="A51" s="67" t="s">
        <v>13</v>
      </c>
      <c r="B51" s="57" t="s">
        <v>102</v>
      </c>
      <c r="C51" s="63"/>
      <c r="D51" s="19" t="s">
        <v>31</v>
      </c>
      <c r="E51" s="18" t="s">
        <v>103</v>
      </c>
      <c r="F51" s="43">
        <v>-298</v>
      </c>
      <c r="G51" s="81"/>
      <c r="H51" s="81"/>
      <c r="I51" s="40" t="s">
        <v>104</v>
      </c>
      <c r="J51" s="80"/>
    </row>
    <row r="52" spans="1:10" s="20" customFormat="1" ht="127.5" x14ac:dyDescent="0.2">
      <c r="A52" s="67" t="s">
        <v>58</v>
      </c>
      <c r="B52" s="57" t="s">
        <v>105</v>
      </c>
      <c r="C52" s="51" t="s">
        <v>106</v>
      </c>
      <c r="D52" s="19" t="s">
        <v>53</v>
      </c>
      <c r="E52" s="18" t="s">
        <v>100</v>
      </c>
      <c r="F52" s="43">
        <v>-278.10000000000002</v>
      </c>
      <c r="G52" s="81"/>
      <c r="H52" s="81"/>
      <c r="I52" s="40" t="s">
        <v>107</v>
      </c>
      <c r="J52" s="80"/>
    </row>
    <row r="53" spans="1:10" s="20" customFormat="1" ht="178.5" x14ac:dyDescent="0.2">
      <c r="A53" s="67" t="s">
        <v>62</v>
      </c>
      <c r="B53" s="57" t="s">
        <v>105</v>
      </c>
      <c r="C53" s="51"/>
      <c r="D53" s="19" t="s">
        <v>53</v>
      </c>
      <c r="E53" s="18" t="s">
        <v>100</v>
      </c>
      <c r="F53" s="43">
        <v>-28.6</v>
      </c>
      <c r="G53" s="81"/>
      <c r="H53" s="81"/>
      <c r="I53" s="40" t="s">
        <v>108</v>
      </c>
      <c r="J53" s="80"/>
    </row>
    <row r="54" spans="1:10" s="20" customFormat="1" ht="178.5" x14ac:dyDescent="0.2">
      <c r="A54" s="67" t="s">
        <v>85</v>
      </c>
      <c r="B54" s="57" t="s">
        <v>105</v>
      </c>
      <c r="C54" s="51"/>
      <c r="D54" s="19" t="s">
        <v>53</v>
      </c>
      <c r="E54" s="18" t="s">
        <v>109</v>
      </c>
      <c r="F54" s="43">
        <v>-55.2</v>
      </c>
      <c r="G54" s="81"/>
      <c r="H54" s="81"/>
      <c r="I54" s="40" t="s">
        <v>110</v>
      </c>
      <c r="J54" s="80"/>
    </row>
    <row r="55" spans="1:10" s="20" customFormat="1" ht="255" x14ac:dyDescent="0.2">
      <c r="A55" s="67" t="s">
        <v>58</v>
      </c>
      <c r="B55" s="57" t="s">
        <v>111</v>
      </c>
      <c r="C55" s="51"/>
      <c r="D55" s="19" t="s">
        <v>53</v>
      </c>
      <c r="E55" s="18" t="s">
        <v>112</v>
      </c>
      <c r="F55" s="43">
        <v>-9111.2999999999993</v>
      </c>
      <c r="G55" s="81">
        <v>9111.2999999999993</v>
      </c>
      <c r="H55" s="81"/>
      <c r="I55" s="40" t="s">
        <v>113</v>
      </c>
      <c r="J55" s="80"/>
    </row>
    <row r="56" spans="1:10" s="20" customFormat="1" ht="89.25" x14ac:dyDescent="0.2">
      <c r="A56" s="67" t="s">
        <v>114</v>
      </c>
      <c r="B56" s="57" t="s">
        <v>111</v>
      </c>
      <c r="C56" s="51"/>
      <c r="D56" s="19" t="s">
        <v>53</v>
      </c>
      <c r="E56" s="18" t="s">
        <v>115</v>
      </c>
      <c r="F56" s="43">
        <v>-409.2</v>
      </c>
      <c r="G56" s="81"/>
      <c r="H56" s="81"/>
      <c r="I56" s="40" t="s">
        <v>116</v>
      </c>
      <c r="J56" s="80"/>
    </row>
    <row r="57" spans="1:10" s="20" customFormat="1" ht="90" x14ac:dyDescent="0.2">
      <c r="A57" s="67" t="s">
        <v>94</v>
      </c>
      <c r="B57" s="57" t="s">
        <v>117</v>
      </c>
      <c r="C57" s="51"/>
      <c r="D57" s="19" t="s">
        <v>53</v>
      </c>
      <c r="E57" s="18" t="s">
        <v>118</v>
      </c>
      <c r="F57" s="43">
        <v>-10</v>
      </c>
      <c r="G57" s="81"/>
      <c r="H57" s="81"/>
      <c r="I57" s="40" t="s">
        <v>119</v>
      </c>
      <c r="J57" s="80"/>
    </row>
    <row r="58" spans="1:10" s="20" customFormat="1" x14ac:dyDescent="0.2">
      <c r="A58" s="32"/>
      <c r="B58" s="57"/>
      <c r="C58" s="42"/>
      <c r="D58" s="19"/>
      <c r="E58" s="18"/>
      <c r="F58" s="43"/>
      <c r="G58" s="81"/>
      <c r="H58" s="81"/>
      <c r="I58" s="44"/>
      <c r="J58" s="45"/>
    </row>
    <row r="59" spans="1:10" s="20" customFormat="1" hidden="1" x14ac:dyDescent="0.2">
      <c r="A59" s="38" t="s">
        <v>120</v>
      </c>
      <c r="B59" s="38"/>
      <c r="C59" s="38"/>
      <c r="D59" s="38"/>
      <c r="E59" s="22"/>
      <c r="F59" s="39">
        <f>SUM(F60:F60)</f>
        <v>0</v>
      </c>
      <c r="G59" s="39">
        <f t="shared" ref="G59:H59" si="7">SUM(G60:G60)</f>
        <v>0</v>
      </c>
      <c r="H59" s="39">
        <f t="shared" si="7"/>
        <v>0</v>
      </c>
      <c r="I59" s="40"/>
    </row>
    <row r="60" spans="1:10" s="20" customFormat="1" hidden="1" x14ac:dyDescent="0.2">
      <c r="A60" s="32"/>
      <c r="B60" s="33"/>
      <c r="C60" s="34"/>
      <c r="D60" s="29"/>
      <c r="E60" s="18"/>
      <c r="F60" s="81"/>
      <c r="G60" s="43"/>
      <c r="H60" s="43"/>
      <c r="I60" s="40"/>
    </row>
    <row r="61" spans="1:10" s="20" customFormat="1" hidden="1" x14ac:dyDescent="0.2">
      <c r="A61" s="32"/>
      <c r="B61" s="57"/>
      <c r="C61" s="42"/>
      <c r="D61" s="19"/>
      <c r="E61" s="18"/>
      <c r="F61" s="43"/>
      <c r="G61" s="81"/>
      <c r="H61" s="81"/>
      <c r="I61" s="44"/>
      <c r="J61" s="45"/>
    </row>
    <row r="62" spans="1:10" s="20" customFormat="1" ht="51" customHeight="1" x14ac:dyDescent="0.2">
      <c r="A62" s="38" t="s">
        <v>121</v>
      </c>
      <c r="B62" s="38"/>
      <c r="C62" s="38"/>
      <c r="D62" s="38"/>
      <c r="E62" s="22"/>
      <c r="F62" s="39">
        <f t="shared" ref="F62:H62" si="8">SUM(F63:F87)</f>
        <v>-5141</v>
      </c>
      <c r="G62" s="39">
        <f t="shared" si="8"/>
        <v>0</v>
      </c>
      <c r="H62" s="39">
        <f t="shared" si="8"/>
        <v>0</v>
      </c>
      <c r="I62" s="40"/>
    </row>
    <row r="63" spans="1:10" s="20" customFormat="1" ht="165" hidden="1" x14ac:dyDescent="0.2">
      <c r="A63" s="50" t="s">
        <v>39</v>
      </c>
      <c r="B63" s="42" t="s">
        <v>122</v>
      </c>
      <c r="C63" s="82" t="s">
        <v>123</v>
      </c>
      <c r="D63" s="19" t="s">
        <v>124</v>
      </c>
      <c r="E63" s="83"/>
      <c r="F63" s="43"/>
      <c r="G63" s="81"/>
      <c r="H63" s="81"/>
      <c r="I63" s="53"/>
    </row>
    <row r="64" spans="1:10" s="20" customFormat="1" ht="90" hidden="1" x14ac:dyDescent="0.2">
      <c r="A64" s="50"/>
      <c r="B64" s="42" t="s">
        <v>125</v>
      </c>
      <c r="C64" s="82" t="s">
        <v>126</v>
      </c>
      <c r="D64" s="19" t="s">
        <v>127</v>
      </c>
      <c r="E64" s="83"/>
      <c r="F64" s="43"/>
      <c r="G64" s="81"/>
      <c r="H64" s="81"/>
      <c r="I64" s="53"/>
    </row>
    <row r="65" spans="1:9" s="20" customFormat="1" ht="60" hidden="1" x14ac:dyDescent="0.2">
      <c r="A65" s="50" t="s">
        <v>39</v>
      </c>
      <c r="B65" s="42" t="s">
        <v>128</v>
      </c>
      <c r="C65" s="82" t="s">
        <v>129</v>
      </c>
      <c r="D65" s="19" t="s">
        <v>124</v>
      </c>
      <c r="E65" s="83"/>
      <c r="F65" s="43"/>
      <c r="G65" s="81"/>
      <c r="H65" s="81"/>
      <c r="I65" s="53"/>
    </row>
    <row r="66" spans="1:9" s="20" customFormat="1" ht="90" hidden="1" x14ac:dyDescent="0.2">
      <c r="A66" s="50"/>
      <c r="B66" s="42" t="s">
        <v>130</v>
      </c>
      <c r="C66" s="82" t="s">
        <v>131</v>
      </c>
      <c r="D66" s="19" t="s">
        <v>127</v>
      </c>
      <c r="E66" s="83"/>
      <c r="F66" s="43"/>
      <c r="G66" s="81"/>
      <c r="H66" s="81"/>
      <c r="I66" s="53"/>
    </row>
    <row r="67" spans="1:9" s="20" customFormat="1" ht="60" hidden="1" x14ac:dyDescent="0.2">
      <c r="A67" s="50" t="s">
        <v>39</v>
      </c>
      <c r="B67" s="42" t="s">
        <v>128</v>
      </c>
      <c r="C67" s="82" t="s">
        <v>129</v>
      </c>
      <c r="D67" s="19" t="s">
        <v>124</v>
      </c>
      <c r="E67" s="83"/>
      <c r="F67" s="43"/>
      <c r="G67" s="81"/>
      <c r="H67" s="81"/>
      <c r="I67" s="53"/>
    </row>
    <row r="68" spans="1:9" s="20" customFormat="1" ht="90" hidden="1" x14ac:dyDescent="0.2">
      <c r="A68" s="50"/>
      <c r="B68" s="42" t="s">
        <v>130</v>
      </c>
      <c r="C68" s="82" t="s">
        <v>131</v>
      </c>
      <c r="D68" s="19" t="s">
        <v>127</v>
      </c>
      <c r="E68" s="83"/>
      <c r="F68" s="43"/>
      <c r="G68" s="81"/>
      <c r="H68" s="81"/>
      <c r="I68" s="53"/>
    </row>
    <row r="69" spans="1:9" s="20" customFormat="1" ht="45" hidden="1" x14ac:dyDescent="0.2">
      <c r="A69" s="68" t="s">
        <v>39</v>
      </c>
      <c r="B69" s="42" t="s">
        <v>132</v>
      </c>
      <c r="C69" s="156" t="s">
        <v>133</v>
      </c>
      <c r="D69" s="19" t="s">
        <v>31</v>
      </c>
      <c r="E69" s="18"/>
      <c r="F69" s="43"/>
      <c r="G69" s="81"/>
      <c r="H69" s="81"/>
      <c r="I69" s="40"/>
    </row>
    <row r="70" spans="1:9" s="20" customFormat="1" ht="102" x14ac:dyDescent="0.2">
      <c r="A70" s="68" t="s">
        <v>39</v>
      </c>
      <c r="B70" s="42" t="s">
        <v>134</v>
      </c>
      <c r="C70" s="156"/>
      <c r="D70" s="19" t="s">
        <v>31</v>
      </c>
      <c r="E70" s="18" t="s">
        <v>135</v>
      </c>
      <c r="F70" s="43">
        <v>-17.2</v>
      </c>
      <c r="G70" s="81"/>
      <c r="H70" s="81"/>
      <c r="I70" s="40" t="s">
        <v>136</v>
      </c>
    </row>
    <row r="71" spans="1:9" s="20" customFormat="1" ht="127.5" x14ac:dyDescent="0.2">
      <c r="A71" s="32" t="s">
        <v>137</v>
      </c>
      <c r="B71" s="42" t="s">
        <v>138</v>
      </c>
      <c r="C71" s="58" t="s">
        <v>139</v>
      </c>
      <c r="D71" s="19" t="s">
        <v>53</v>
      </c>
      <c r="E71" s="18" t="s">
        <v>140</v>
      </c>
      <c r="F71" s="35">
        <v>-2678.4</v>
      </c>
      <c r="G71" s="36"/>
      <c r="H71" s="36"/>
      <c r="I71" s="44" t="s">
        <v>141</v>
      </c>
    </row>
    <row r="72" spans="1:9" s="20" customFormat="1" ht="102" x14ac:dyDescent="0.2">
      <c r="A72" s="32" t="s">
        <v>62</v>
      </c>
      <c r="B72" s="42" t="s">
        <v>138</v>
      </c>
      <c r="C72" s="69"/>
      <c r="D72" s="19" t="s">
        <v>53</v>
      </c>
      <c r="E72" s="18" t="s">
        <v>142</v>
      </c>
      <c r="F72" s="43">
        <v>-577.4</v>
      </c>
      <c r="G72" s="81"/>
      <c r="H72" s="81"/>
      <c r="I72" s="44" t="s">
        <v>143</v>
      </c>
    </row>
    <row r="73" spans="1:9" s="20" customFormat="1" ht="75" hidden="1" x14ac:dyDescent="0.2">
      <c r="A73" s="32" t="s">
        <v>62</v>
      </c>
      <c r="B73" s="42" t="s">
        <v>138</v>
      </c>
      <c r="C73" s="69"/>
      <c r="D73" s="19" t="s">
        <v>53</v>
      </c>
      <c r="E73" s="18"/>
      <c r="F73" s="43"/>
      <c r="G73" s="81"/>
      <c r="H73" s="81"/>
      <c r="I73" s="44"/>
    </row>
    <row r="74" spans="1:9" s="20" customFormat="1" ht="75" hidden="1" x14ac:dyDescent="0.2">
      <c r="A74" s="32" t="s">
        <v>82</v>
      </c>
      <c r="B74" s="42" t="s">
        <v>138</v>
      </c>
      <c r="C74" s="69"/>
      <c r="D74" s="19" t="s">
        <v>144</v>
      </c>
      <c r="E74" s="18"/>
      <c r="F74" s="35"/>
      <c r="G74" s="36"/>
      <c r="H74" s="36"/>
      <c r="I74" s="44"/>
    </row>
    <row r="75" spans="1:9" s="20" customFormat="1" ht="60" hidden="1" x14ac:dyDescent="0.2">
      <c r="A75" s="32" t="s">
        <v>145</v>
      </c>
      <c r="B75" s="42" t="s">
        <v>138</v>
      </c>
      <c r="C75" s="69"/>
      <c r="D75" s="19" t="s">
        <v>53</v>
      </c>
      <c r="E75" s="18"/>
      <c r="F75" s="35"/>
      <c r="G75" s="36"/>
      <c r="H75" s="36"/>
      <c r="I75" s="44"/>
    </row>
    <row r="76" spans="1:9" s="20" customFormat="1" ht="75" hidden="1" x14ac:dyDescent="0.2">
      <c r="A76" s="32" t="s">
        <v>146</v>
      </c>
      <c r="B76" s="42" t="s">
        <v>138</v>
      </c>
      <c r="C76" s="69"/>
      <c r="D76" s="19" t="s">
        <v>144</v>
      </c>
      <c r="E76" s="18"/>
      <c r="F76" s="35"/>
      <c r="G76" s="36"/>
      <c r="H76" s="36"/>
      <c r="I76" s="44"/>
    </row>
    <row r="77" spans="1:9" s="20" customFormat="1" ht="75" hidden="1" x14ac:dyDescent="0.2">
      <c r="A77" s="32" t="s">
        <v>71</v>
      </c>
      <c r="B77" s="42" t="s">
        <v>138</v>
      </c>
      <c r="C77" s="69"/>
      <c r="D77" s="19" t="s">
        <v>53</v>
      </c>
      <c r="E77" s="18"/>
      <c r="F77" s="35"/>
      <c r="G77" s="36"/>
      <c r="H77" s="36"/>
      <c r="I77" s="44"/>
    </row>
    <row r="78" spans="1:9" s="20" customFormat="1" ht="75" hidden="1" x14ac:dyDescent="0.2">
      <c r="A78" s="32" t="s">
        <v>71</v>
      </c>
      <c r="B78" s="42" t="s">
        <v>138</v>
      </c>
      <c r="C78" s="69"/>
      <c r="D78" s="19" t="s">
        <v>53</v>
      </c>
      <c r="E78" s="18"/>
      <c r="F78" s="35"/>
      <c r="G78" s="36"/>
      <c r="H78" s="36"/>
      <c r="I78" s="44"/>
    </row>
    <row r="79" spans="1:9" s="20" customFormat="1" ht="204" x14ac:dyDescent="0.2">
      <c r="A79" s="32" t="s">
        <v>56</v>
      </c>
      <c r="B79" s="42" t="s">
        <v>138</v>
      </c>
      <c r="C79" s="69"/>
      <c r="D79" s="19" t="s">
        <v>53</v>
      </c>
      <c r="E79" s="52" t="s">
        <v>147</v>
      </c>
      <c r="F79" s="35">
        <v>-895.6</v>
      </c>
      <c r="G79" s="36"/>
      <c r="H79" s="36"/>
      <c r="I79" s="44" t="s">
        <v>148</v>
      </c>
    </row>
    <row r="80" spans="1:9" s="20" customFormat="1" ht="102" x14ac:dyDescent="0.2">
      <c r="A80" s="32" t="s">
        <v>56</v>
      </c>
      <c r="B80" s="42" t="s">
        <v>138</v>
      </c>
      <c r="C80" s="69"/>
      <c r="D80" s="19" t="s">
        <v>53</v>
      </c>
      <c r="E80" s="55"/>
      <c r="F80" s="35">
        <v>-225.8</v>
      </c>
      <c r="G80" s="36"/>
      <c r="H80" s="36"/>
      <c r="I80" s="44" t="s">
        <v>149</v>
      </c>
    </row>
    <row r="81" spans="1:13" s="20" customFormat="1" ht="204" x14ac:dyDescent="0.2">
      <c r="A81" s="67" t="s">
        <v>150</v>
      </c>
      <c r="B81" s="57" t="s">
        <v>138</v>
      </c>
      <c r="C81" s="69"/>
      <c r="D81" s="19" t="s">
        <v>144</v>
      </c>
      <c r="E81" s="18" t="s">
        <v>151</v>
      </c>
      <c r="F81" s="43">
        <v>690.5</v>
      </c>
      <c r="G81" s="36"/>
      <c r="H81" s="36"/>
      <c r="I81" s="44" t="s">
        <v>152</v>
      </c>
      <c r="J81" s="113"/>
      <c r="K81" s="111"/>
      <c r="L81" s="111"/>
      <c r="M81" s="111"/>
    </row>
    <row r="82" spans="1:13" s="20" customFormat="1" ht="114.75" x14ac:dyDescent="0.2">
      <c r="A82" s="67" t="s">
        <v>153</v>
      </c>
      <c r="B82" s="42" t="s">
        <v>138</v>
      </c>
      <c r="C82" s="69"/>
      <c r="D82" s="19" t="s">
        <v>53</v>
      </c>
      <c r="E82" s="18" t="s">
        <v>154</v>
      </c>
      <c r="F82" s="43">
        <v>-73.599999999999994</v>
      </c>
      <c r="G82" s="36"/>
      <c r="H82" s="36"/>
      <c r="I82" s="44" t="s">
        <v>155</v>
      </c>
      <c r="J82" s="84"/>
      <c r="K82" s="80"/>
      <c r="L82" s="80"/>
      <c r="M82" s="80"/>
    </row>
    <row r="83" spans="1:13" s="20" customFormat="1" ht="140.25" x14ac:dyDescent="0.2">
      <c r="A83" s="67" t="s">
        <v>87</v>
      </c>
      <c r="B83" s="42" t="s">
        <v>138</v>
      </c>
      <c r="C83" s="69"/>
      <c r="D83" s="19" t="s">
        <v>53</v>
      </c>
      <c r="E83" s="18" t="s">
        <v>156</v>
      </c>
      <c r="F83" s="43">
        <v>-1301.8</v>
      </c>
      <c r="G83" s="81"/>
      <c r="H83" s="81"/>
      <c r="I83" s="44" t="s">
        <v>157</v>
      </c>
      <c r="J83" s="85"/>
      <c r="K83" s="80"/>
      <c r="L83" s="80"/>
      <c r="M83" s="80"/>
    </row>
    <row r="84" spans="1:13" s="20" customFormat="1" ht="102" x14ac:dyDescent="0.2">
      <c r="A84" s="67" t="s">
        <v>96</v>
      </c>
      <c r="B84" s="57" t="s">
        <v>138</v>
      </c>
      <c r="C84" s="69"/>
      <c r="D84" s="19" t="s">
        <v>53</v>
      </c>
      <c r="E84" s="18" t="s">
        <v>158</v>
      </c>
      <c r="F84" s="43">
        <v>-669.8</v>
      </c>
      <c r="G84" s="81"/>
      <c r="H84" s="81"/>
      <c r="I84" s="44" t="s">
        <v>159</v>
      </c>
      <c r="J84" s="85" t="s">
        <v>160</v>
      </c>
      <c r="K84" s="80"/>
      <c r="L84" s="80"/>
      <c r="M84" s="80"/>
    </row>
    <row r="85" spans="1:13" s="20" customFormat="1" ht="255" x14ac:dyDescent="0.2">
      <c r="A85" s="67" t="s">
        <v>96</v>
      </c>
      <c r="B85" s="57" t="s">
        <v>138</v>
      </c>
      <c r="C85" s="69"/>
      <c r="D85" s="19" t="s">
        <v>144</v>
      </c>
      <c r="E85" s="18" t="s">
        <v>161</v>
      </c>
      <c r="F85" s="35">
        <v>608.1</v>
      </c>
      <c r="G85" s="36"/>
      <c r="H85" s="36"/>
      <c r="I85" s="44" t="s">
        <v>162</v>
      </c>
      <c r="J85" s="80"/>
    </row>
    <row r="86" spans="1:13" s="20" customFormat="1" ht="75" hidden="1" x14ac:dyDescent="0.2">
      <c r="A86" s="67" t="s">
        <v>163</v>
      </c>
      <c r="B86" s="57" t="s">
        <v>138</v>
      </c>
      <c r="C86" s="69"/>
      <c r="D86" s="19" t="s">
        <v>53</v>
      </c>
      <c r="E86" s="18"/>
      <c r="F86" s="35"/>
      <c r="G86" s="36"/>
      <c r="H86" s="36"/>
      <c r="I86" s="44"/>
      <c r="J86" s="80"/>
    </row>
    <row r="87" spans="1:13" s="20" customFormat="1" ht="120" hidden="1" x14ac:dyDescent="0.2">
      <c r="A87" s="67" t="s">
        <v>164</v>
      </c>
      <c r="B87" s="57" t="s">
        <v>138</v>
      </c>
      <c r="C87" s="63"/>
      <c r="D87" s="19" t="s">
        <v>144</v>
      </c>
      <c r="E87" s="18"/>
      <c r="F87" s="35"/>
      <c r="G87" s="36"/>
      <c r="H87" s="36"/>
      <c r="I87" s="44"/>
    </row>
    <row r="88" spans="1:13" s="26" customFormat="1" x14ac:dyDescent="0.2">
      <c r="A88" s="67"/>
      <c r="B88" s="42"/>
      <c r="C88" s="42"/>
      <c r="D88" s="19"/>
      <c r="E88" s="18"/>
      <c r="F88" s="43"/>
      <c r="G88" s="81"/>
      <c r="H88" s="81"/>
      <c r="I88" s="40"/>
      <c r="J88" s="45"/>
    </row>
    <row r="89" spans="1:13" s="20" customFormat="1" ht="36.75" customHeight="1" x14ac:dyDescent="0.2">
      <c r="A89" s="38" t="s">
        <v>165</v>
      </c>
      <c r="B89" s="38"/>
      <c r="C89" s="38"/>
      <c r="D89" s="38"/>
      <c r="E89" s="22"/>
      <c r="F89" s="39">
        <f t="shared" ref="F89:H89" si="9">SUM(F90:F105)</f>
        <v>-6802.1</v>
      </c>
      <c r="G89" s="39">
        <f t="shared" si="9"/>
        <v>0</v>
      </c>
      <c r="H89" s="39">
        <f t="shared" si="9"/>
        <v>0</v>
      </c>
      <c r="I89" s="86"/>
      <c r="J89" s="87"/>
      <c r="K89" s="87"/>
    </row>
    <row r="90" spans="1:13" s="26" customFormat="1" ht="30" hidden="1" x14ac:dyDescent="0.2">
      <c r="A90" s="32" t="s">
        <v>166</v>
      </c>
      <c r="B90" s="57" t="s">
        <v>167</v>
      </c>
      <c r="C90" s="42" t="s">
        <v>168</v>
      </c>
      <c r="D90" s="19" t="s">
        <v>34</v>
      </c>
      <c r="E90" s="18"/>
      <c r="F90" s="43"/>
      <c r="G90" s="81"/>
      <c r="H90" s="81"/>
      <c r="I90" s="40"/>
      <c r="J90" s="88"/>
      <c r="K90" s="89"/>
    </row>
    <row r="91" spans="1:13" s="26" customFormat="1" ht="127.5" x14ac:dyDescent="0.2">
      <c r="A91" s="67" t="s">
        <v>39</v>
      </c>
      <c r="B91" s="57" t="s">
        <v>169</v>
      </c>
      <c r="C91" s="58" t="s">
        <v>170</v>
      </c>
      <c r="D91" s="19" t="s">
        <v>31</v>
      </c>
      <c r="E91" s="18" t="s">
        <v>171</v>
      </c>
      <c r="F91" s="43">
        <v>-1225.8</v>
      </c>
      <c r="G91" s="81"/>
      <c r="H91" s="81"/>
      <c r="I91" s="40" t="s">
        <v>172</v>
      </c>
      <c r="J91" s="88"/>
      <c r="K91" s="89"/>
    </row>
    <row r="92" spans="1:13" s="26" customFormat="1" ht="60" hidden="1" x14ac:dyDescent="0.2">
      <c r="A92" s="67" t="s">
        <v>45</v>
      </c>
      <c r="B92" s="90" t="s">
        <v>173</v>
      </c>
      <c r="C92" s="69"/>
      <c r="D92" s="91" t="s">
        <v>174</v>
      </c>
      <c r="E92" s="92"/>
      <c r="F92" s="93"/>
      <c r="G92" s="81"/>
      <c r="H92" s="81"/>
      <c r="I92" s="79"/>
      <c r="J92" s="88"/>
      <c r="K92" s="89"/>
    </row>
    <row r="93" spans="1:13" s="26" customFormat="1" ht="60" hidden="1" x14ac:dyDescent="0.2">
      <c r="A93" s="67" t="s">
        <v>45</v>
      </c>
      <c r="B93" s="57" t="s">
        <v>175</v>
      </c>
      <c r="C93" s="69"/>
      <c r="D93" s="19" t="s">
        <v>176</v>
      </c>
      <c r="E93" s="18"/>
      <c r="F93" s="43"/>
      <c r="G93" s="81"/>
      <c r="H93" s="81"/>
      <c r="I93" s="40"/>
      <c r="J93" s="88"/>
      <c r="K93" s="89"/>
    </row>
    <row r="94" spans="1:13" s="26" customFormat="1" ht="60" hidden="1" x14ac:dyDescent="0.2">
      <c r="A94" s="95" t="s">
        <v>45</v>
      </c>
      <c r="B94" s="57" t="s">
        <v>177</v>
      </c>
      <c r="C94" s="69"/>
      <c r="D94" s="19" t="s">
        <v>176</v>
      </c>
      <c r="E94" s="18"/>
      <c r="F94" s="43"/>
      <c r="G94" s="81"/>
      <c r="H94" s="81"/>
      <c r="I94" s="40"/>
      <c r="J94" s="88"/>
      <c r="K94" s="89"/>
    </row>
    <row r="95" spans="1:13" s="26" customFormat="1" ht="153" x14ac:dyDescent="0.2">
      <c r="A95" s="67" t="s">
        <v>166</v>
      </c>
      <c r="B95" s="57" t="s">
        <v>169</v>
      </c>
      <c r="C95" s="69"/>
      <c r="D95" s="19" t="s">
        <v>31</v>
      </c>
      <c r="E95" s="18" t="s">
        <v>178</v>
      </c>
      <c r="F95" s="43">
        <v>-382.3</v>
      </c>
      <c r="G95" s="81"/>
      <c r="H95" s="81"/>
      <c r="I95" s="40" t="s">
        <v>179</v>
      </c>
      <c r="J95" s="88"/>
      <c r="K95" s="89"/>
    </row>
    <row r="96" spans="1:13" s="26" customFormat="1" ht="45" hidden="1" x14ac:dyDescent="0.2">
      <c r="A96" s="67" t="s">
        <v>39</v>
      </c>
      <c r="B96" s="57" t="s">
        <v>180</v>
      </c>
      <c r="C96" s="69"/>
      <c r="D96" s="19" t="s">
        <v>124</v>
      </c>
      <c r="E96" s="18"/>
      <c r="F96" s="43"/>
      <c r="G96" s="81"/>
      <c r="H96" s="81"/>
      <c r="I96" s="40"/>
      <c r="J96" s="88"/>
      <c r="K96" s="89"/>
    </row>
    <row r="97" spans="1:11" s="26" customFormat="1" ht="45" hidden="1" x14ac:dyDescent="0.2">
      <c r="A97" s="67" t="s">
        <v>39</v>
      </c>
      <c r="B97" s="57" t="s">
        <v>169</v>
      </c>
      <c r="C97" s="69"/>
      <c r="D97" s="19" t="s">
        <v>31</v>
      </c>
      <c r="E97" s="18"/>
      <c r="F97" s="43"/>
      <c r="G97" s="81"/>
      <c r="H97" s="81"/>
      <c r="I97" s="40"/>
      <c r="J97" s="88"/>
      <c r="K97" s="89"/>
    </row>
    <row r="98" spans="1:11" s="26" customFormat="1" ht="45" hidden="1" x14ac:dyDescent="0.2">
      <c r="A98" s="67" t="s">
        <v>39</v>
      </c>
      <c r="B98" s="57" t="s">
        <v>169</v>
      </c>
      <c r="C98" s="63"/>
      <c r="D98" s="19" t="s">
        <v>31</v>
      </c>
      <c r="E98" s="18"/>
      <c r="F98" s="43"/>
      <c r="G98" s="81"/>
      <c r="H98" s="81"/>
      <c r="I98" s="40"/>
      <c r="J98" s="88"/>
      <c r="K98" s="89"/>
    </row>
    <row r="99" spans="1:11" s="26" customFormat="1" ht="114.75" x14ac:dyDescent="0.2">
      <c r="A99" s="67" t="s">
        <v>181</v>
      </c>
      <c r="B99" s="57" t="s">
        <v>182</v>
      </c>
      <c r="C99" s="58" t="s">
        <v>183</v>
      </c>
      <c r="D99" s="19" t="s">
        <v>53</v>
      </c>
      <c r="E99" s="52" t="s">
        <v>184</v>
      </c>
      <c r="F99" s="43">
        <v>-44.9</v>
      </c>
      <c r="G99" s="81"/>
      <c r="H99" s="81"/>
      <c r="I99" s="40" t="s">
        <v>185</v>
      </c>
      <c r="J99" s="88"/>
      <c r="K99" s="89"/>
    </row>
    <row r="100" spans="1:11" s="20" customFormat="1" ht="153" x14ac:dyDescent="0.2">
      <c r="A100" s="67" t="s">
        <v>82</v>
      </c>
      <c r="B100" s="57" t="s">
        <v>182</v>
      </c>
      <c r="C100" s="69"/>
      <c r="D100" s="19" t="s">
        <v>53</v>
      </c>
      <c r="E100" s="54"/>
      <c r="F100" s="43">
        <v>-141</v>
      </c>
      <c r="G100" s="43"/>
      <c r="H100" s="43"/>
      <c r="I100" s="40" t="s">
        <v>186</v>
      </c>
      <c r="J100" s="96"/>
      <c r="K100" s="87"/>
    </row>
    <row r="101" spans="1:11" s="20" customFormat="1" ht="178.5" x14ac:dyDescent="0.2">
      <c r="A101" s="67" t="s">
        <v>56</v>
      </c>
      <c r="B101" s="57" t="s">
        <v>182</v>
      </c>
      <c r="C101" s="69"/>
      <c r="D101" s="19" t="s">
        <v>53</v>
      </c>
      <c r="E101" s="54"/>
      <c r="F101" s="43">
        <v>-65.5</v>
      </c>
      <c r="G101" s="43"/>
      <c r="H101" s="43"/>
      <c r="I101" s="40" t="s">
        <v>187</v>
      </c>
      <c r="J101" s="96"/>
      <c r="K101" s="87"/>
    </row>
    <row r="102" spans="1:11" s="20" customFormat="1" ht="140.25" x14ac:dyDescent="0.2">
      <c r="A102" s="67" t="s">
        <v>87</v>
      </c>
      <c r="B102" s="57" t="s">
        <v>182</v>
      </c>
      <c r="C102" s="69"/>
      <c r="D102" s="19" t="s">
        <v>53</v>
      </c>
      <c r="E102" s="54"/>
      <c r="F102" s="43">
        <v>-148.9</v>
      </c>
      <c r="G102" s="43"/>
      <c r="H102" s="43"/>
      <c r="I102" s="40" t="s">
        <v>188</v>
      </c>
      <c r="J102" s="96"/>
      <c r="K102" s="87"/>
    </row>
    <row r="103" spans="1:11" s="20" customFormat="1" ht="140.25" x14ac:dyDescent="0.2">
      <c r="A103" s="67" t="s">
        <v>114</v>
      </c>
      <c r="B103" s="57" t="s">
        <v>182</v>
      </c>
      <c r="C103" s="69"/>
      <c r="D103" s="19" t="s">
        <v>53</v>
      </c>
      <c r="E103" s="54"/>
      <c r="F103" s="43">
        <v>-106.7</v>
      </c>
      <c r="G103" s="43"/>
      <c r="H103" s="43"/>
      <c r="I103" s="40" t="s">
        <v>189</v>
      </c>
      <c r="J103" s="96"/>
      <c r="K103" s="87"/>
    </row>
    <row r="104" spans="1:11" s="20" customFormat="1" ht="229.5" x14ac:dyDescent="0.2">
      <c r="A104" s="67" t="s">
        <v>96</v>
      </c>
      <c r="B104" s="57" t="s">
        <v>182</v>
      </c>
      <c r="C104" s="69"/>
      <c r="D104" s="19" t="s">
        <v>53</v>
      </c>
      <c r="E104" s="55"/>
      <c r="F104" s="43">
        <v>-194.2</v>
      </c>
      <c r="G104" s="43"/>
      <c r="H104" s="43"/>
      <c r="I104" s="40" t="s">
        <v>190</v>
      </c>
      <c r="J104" s="96"/>
      <c r="K104" s="87"/>
    </row>
    <row r="105" spans="1:11" s="20" customFormat="1" ht="102" x14ac:dyDescent="0.2">
      <c r="A105" s="67" t="s">
        <v>94</v>
      </c>
      <c r="B105" s="57" t="s">
        <v>182</v>
      </c>
      <c r="C105" s="63"/>
      <c r="D105" s="19" t="s">
        <v>53</v>
      </c>
      <c r="E105" s="97" t="s">
        <v>191</v>
      </c>
      <c r="F105" s="43">
        <v>-4492.8</v>
      </c>
      <c r="G105" s="43"/>
      <c r="H105" s="43"/>
      <c r="I105" s="40" t="s">
        <v>192</v>
      </c>
      <c r="J105" s="96"/>
      <c r="K105" s="87"/>
    </row>
    <row r="106" spans="1:11" s="26" customFormat="1" x14ac:dyDescent="0.2">
      <c r="A106" s="67"/>
      <c r="B106" s="57"/>
      <c r="C106" s="33"/>
      <c r="D106" s="57"/>
      <c r="E106" s="18"/>
      <c r="F106" s="73"/>
      <c r="G106" s="157"/>
      <c r="H106" s="157"/>
      <c r="I106" s="40"/>
      <c r="J106" s="45"/>
    </row>
    <row r="107" spans="1:11" s="20" customFormat="1" hidden="1" x14ac:dyDescent="0.2">
      <c r="A107" s="38" t="s">
        <v>193</v>
      </c>
      <c r="B107" s="38"/>
      <c r="C107" s="38"/>
      <c r="D107" s="38"/>
      <c r="E107" s="22"/>
      <c r="F107" s="39">
        <f t="shared" ref="F107:H107" si="10">SUM(F108:F116)</f>
        <v>0</v>
      </c>
      <c r="G107" s="39">
        <f t="shared" si="10"/>
        <v>0</v>
      </c>
      <c r="H107" s="39">
        <f t="shared" si="10"/>
        <v>0</v>
      </c>
      <c r="I107" s="40"/>
    </row>
    <row r="108" spans="1:11" s="26" customFormat="1" ht="60" hidden="1" x14ac:dyDescent="0.2">
      <c r="A108" s="98" t="s">
        <v>45</v>
      </c>
      <c r="B108" s="99" t="s">
        <v>194</v>
      </c>
      <c r="C108" s="58" t="s">
        <v>195</v>
      </c>
      <c r="D108" s="48" t="s">
        <v>196</v>
      </c>
      <c r="E108" s="49"/>
      <c r="F108" s="100"/>
      <c r="G108" s="158"/>
      <c r="H108" s="158"/>
      <c r="I108" s="101"/>
      <c r="J108" s="88"/>
      <c r="K108" s="89"/>
    </row>
    <row r="109" spans="1:11" s="26" customFormat="1" hidden="1" x14ac:dyDescent="0.2">
      <c r="A109" s="102"/>
      <c r="B109" s="103"/>
      <c r="C109" s="69"/>
      <c r="D109" s="104"/>
      <c r="E109" s="97"/>
      <c r="F109" s="94"/>
      <c r="G109" s="159"/>
      <c r="H109" s="159"/>
      <c r="I109" s="79"/>
      <c r="J109" s="88"/>
      <c r="K109" s="89"/>
    </row>
    <row r="110" spans="1:11" s="26" customFormat="1" ht="60" hidden="1" x14ac:dyDescent="0.2">
      <c r="A110" s="67" t="s">
        <v>145</v>
      </c>
      <c r="B110" s="57" t="s">
        <v>194</v>
      </c>
      <c r="C110" s="69"/>
      <c r="D110" s="19" t="s">
        <v>197</v>
      </c>
      <c r="E110" s="18"/>
      <c r="F110" s="43"/>
      <c r="G110" s="81"/>
      <c r="H110" s="81"/>
      <c r="I110" s="40"/>
      <c r="J110" s="88"/>
      <c r="K110" s="89"/>
    </row>
    <row r="111" spans="1:11" s="26" customFormat="1" ht="45" hidden="1" x14ac:dyDescent="0.2">
      <c r="A111" s="67" t="s">
        <v>39</v>
      </c>
      <c r="B111" s="57" t="s">
        <v>198</v>
      </c>
      <c r="C111" s="69"/>
      <c r="D111" s="19" t="s">
        <v>124</v>
      </c>
      <c r="E111" s="18"/>
      <c r="F111" s="43"/>
      <c r="G111" s="81"/>
      <c r="H111" s="81"/>
      <c r="I111" s="40"/>
      <c r="J111" s="88"/>
      <c r="K111" s="89"/>
    </row>
    <row r="112" spans="1:11" s="26" customFormat="1" ht="45" hidden="1" x14ac:dyDescent="0.2">
      <c r="A112" s="67" t="s">
        <v>39</v>
      </c>
      <c r="B112" s="57" t="s">
        <v>198</v>
      </c>
      <c r="C112" s="69"/>
      <c r="D112" s="19" t="s">
        <v>124</v>
      </c>
      <c r="E112" s="18"/>
      <c r="F112" s="43"/>
      <c r="G112" s="81"/>
      <c r="H112" s="81"/>
      <c r="I112" s="40"/>
      <c r="J112" s="88"/>
      <c r="K112" s="89"/>
    </row>
    <row r="113" spans="1:11" s="26" customFormat="1" hidden="1" x14ac:dyDescent="0.2">
      <c r="A113" s="56" t="s">
        <v>39</v>
      </c>
      <c r="B113" s="58" t="s">
        <v>199</v>
      </c>
      <c r="C113" s="69"/>
      <c r="D113" s="72" t="s">
        <v>31</v>
      </c>
      <c r="E113" s="52"/>
      <c r="F113" s="43"/>
      <c r="G113" s="81"/>
      <c r="H113" s="81"/>
      <c r="I113" s="59"/>
      <c r="J113" s="88"/>
      <c r="K113" s="89"/>
    </row>
    <row r="114" spans="1:11" s="26" customFormat="1" hidden="1" x14ac:dyDescent="0.2">
      <c r="A114" s="62"/>
      <c r="B114" s="63"/>
      <c r="C114" s="63"/>
      <c r="D114" s="75"/>
      <c r="E114" s="55"/>
      <c r="F114" s="43"/>
      <c r="G114" s="81"/>
      <c r="H114" s="81"/>
      <c r="I114" s="64"/>
      <c r="J114" s="88"/>
      <c r="K114" s="89"/>
    </row>
    <row r="115" spans="1:11" s="20" customFormat="1" ht="60" hidden="1" x14ac:dyDescent="0.2">
      <c r="A115" s="32" t="s">
        <v>145</v>
      </c>
      <c r="B115" s="33" t="s">
        <v>200</v>
      </c>
      <c r="C115" s="58" t="s">
        <v>201</v>
      </c>
      <c r="D115" s="19" t="s">
        <v>53</v>
      </c>
      <c r="E115" s="18"/>
      <c r="F115" s="43"/>
      <c r="G115" s="81"/>
      <c r="H115" s="81"/>
      <c r="I115" s="40"/>
    </row>
    <row r="116" spans="1:11" s="20" customFormat="1" ht="75" hidden="1" x14ac:dyDescent="0.2">
      <c r="A116" s="32" t="s">
        <v>114</v>
      </c>
      <c r="B116" s="33" t="s">
        <v>200</v>
      </c>
      <c r="C116" s="63"/>
      <c r="D116" s="19" t="s">
        <v>53</v>
      </c>
      <c r="E116" s="18"/>
      <c r="F116" s="43"/>
      <c r="G116" s="81"/>
      <c r="H116" s="81"/>
      <c r="I116" s="44"/>
    </row>
    <row r="117" spans="1:11" s="20" customFormat="1" hidden="1" x14ac:dyDescent="0.2">
      <c r="A117" s="67"/>
      <c r="B117" s="57"/>
      <c r="C117" s="42"/>
      <c r="D117" s="19"/>
      <c r="E117" s="18"/>
      <c r="F117" s="43"/>
      <c r="G117" s="81"/>
      <c r="H117" s="81"/>
      <c r="I117" s="44"/>
    </row>
    <row r="118" spans="1:11" s="20" customFormat="1" ht="33" customHeight="1" x14ac:dyDescent="0.2">
      <c r="A118" s="38" t="s">
        <v>202</v>
      </c>
      <c r="B118" s="38"/>
      <c r="C118" s="38"/>
      <c r="D118" s="38"/>
      <c r="E118" s="22"/>
      <c r="F118" s="39">
        <f>SUM(F119:F125)</f>
        <v>-15480.5</v>
      </c>
      <c r="G118" s="39">
        <f>SUM(G119:G125)</f>
        <v>18814.7</v>
      </c>
      <c r="H118" s="39">
        <f t="shared" ref="H118" si="11">SUM(H119:H125)</f>
        <v>0</v>
      </c>
      <c r="I118" s="40"/>
    </row>
    <row r="119" spans="1:11" s="20" customFormat="1" ht="165.75" x14ac:dyDescent="0.2">
      <c r="A119" s="32" t="s">
        <v>45</v>
      </c>
      <c r="B119" s="42" t="s">
        <v>203</v>
      </c>
      <c r="C119" s="51" t="s">
        <v>204</v>
      </c>
      <c r="D119" s="19" t="s">
        <v>205</v>
      </c>
      <c r="E119" s="18" t="s">
        <v>206</v>
      </c>
      <c r="F119" s="43">
        <v>-15912.4</v>
      </c>
      <c r="G119" s="81">
        <v>16541.3</v>
      </c>
      <c r="H119" s="81"/>
      <c r="I119" s="44" t="s">
        <v>207</v>
      </c>
      <c r="J119" s="80"/>
    </row>
    <row r="120" spans="1:11" s="20" customFormat="1" ht="293.25" x14ac:dyDescent="0.2">
      <c r="A120" s="32" t="s">
        <v>45</v>
      </c>
      <c r="B120" s="42" t="s">
        <v>208</v>
      </c>
      <c r="C120" s="51"/>
      <c r="D120" s="19" t="s">
        <v>209</v>
      </c>
      <c r="E120" s="18" t="s">
        <v>210</v>
      </c>
      <c r="F120" s="43">
        <v>431.9</v>
      </c>
      <c r="G120" s="81"/>
      <c r="H120" s="81"/>
      <c r="I120" s="44" t="s">
        <v>211</v>
      </c>
      <c r="J120" s="80"/>
    </row>
    <row r="121" spans="1:11" s="20" customFormat="1" ht="409.5" x14ac:dyDescent="0.2">
      <c r="A121" s="32" t="s">
        <v>45</v>
      </c>
      <c r="B121" s="42" t="s">
        <v>208</v>
      </c>
      <c r="C121" s="51"/>
      <c r="D121" s="19" t="s">
        <v>209</v>
      </c>
      <c r="E121" s="18" t="s">
        <v>212</v>
      </c>
      <c r="F121" s="43"/>
      <c r="G121" s="81">
        <v>2273.4</v>
      </c>
      <c r="H121" s="81"/>
      <c r="I121" s="44" t="s">
        <v>213</v>
      </c>
      <c r="J121" s="80"/>
    </row>
    <row r="122" spans="1:11" s="20" customFormat="1" ht="60" hidden="1" x14ac:dyDescent="0.2">
      <c r="A122" s="32" t="s">
        <v>145</v>
      </c>
      <c r="B122" s="57" t="s">
        <v>214</v>
      </c>
      <c r="C122" s="58" t="s">
        <v>215</v>
      </c>
      <c r="D122" s="19" t="s">
        <v>53</v>
      </c>
      <c r="E122" s="18"/>
      <c r="F122" s="43"/>
      <c r="G122" s="81"/>
      <c r="H122" s="81"/>
      <c r="I122" s="44"/>
      <c r="J122" s="80"/>
    </row>
    <row r="123" spans="1:11" s="20" customFormat="1" ht="75" hidden="1" x14ac:dyDescent="0.2">
      <c r="A123" s="32" t="s">
        <v>56</v>
      </c>
      <c r="B123" s="57" t="s">
        <v>214</v>
      </c>
      <c r="C123" s="69"/>
      <c r="D123" s="19" t="s">
        <v>53</v>
      </c>
      <c r="E123" s="18"/>
      <c r="F123" s="43"/>
      <c r="G123" s="81"/>
      <c r="H123" s="81"/>
      <c r="I123" s="44"/>
      <c r="J123" s="80"/>
    </row>
    <row r="124" spans="1:11" s="20" customFormat="1" ht="75" hidden="1" x14ac:dyDescent="0.2">
      <c r="A124" s="32" t="s">
        <v>56</v>
      </c>
      <c r="B124" s="57" t="s">
        <v>214</v>
      </c>
      <c r="C124" s="69"/>
      <c r="D124" s="19" t="s">
        <v>53</v>
      </c>
      <c r="E124" s="18"/>
      <c r="F124" s="43"/>
      <c r="G124" s="81"/>
      <c r="H124" s="81"/>
      <c r="I124" s="44"/>
      <c r="J124" s="80"/>
    </row>
    <row r="125" spans="1:11" s="20" customFormat="1" ht="75" hidden="1" x14ac:dyDescent="0.2">
      <c r="A125" s="32" t="s">
        <v>85</v>
      </c>
      <c r="B125" s="57" t="s">
        <v>214</v>
      </c>
      <c r="C125" s="63"/>
      <c r="D125" s="19" t="s">
        <v>53</v>
      </c>
      <c r="E125" s="18"/>
      <c r="F125" s="43"/>
      <c r="G125" s="81"/>
      <c r="H125" s="81"/>
      <c r="I125" s="44"/>
    </row>
    <row r="126" spans="1:11" s="20" customFormat="1" x14ac:dyDescent="0.2">
      <c r="A126" s="67"/>
      <c r="B126" s="57"/>
      <c r="C126" s="42"/>
      <c r="D126" s="57"/>
      <c r="E126" s="18"/>
      <c r="F126" s="43"/>
      <c r="G126" s="81"/>
      <c r="H126" s="81"/>
      <c r="I126" s="44"/>
    </row>
    <row r="127" spans="1:11" s="20" customFormat="1" ht="36.75" customHeight="1" x14ac:dyDescent="0.2">
      <c r="A127" s="38" t="s">
        <v>216</v>
      </c>
      <c r="B127" s="38"/>
      <c r="C127" s="38"/>
      <c r="D127" s="38"/>
      <c r="E127" s="22"/>
      <c r="F127" s="39">
        <f>SUM(F128:F137)</f>
        <v>-2665.5</v>
      </c>
      <c r="G127" s="39">
        <f t="shared" ref="G127:H127" si="12">SUM(G128:G137)</f>
        <v>0</v>
      </c>
      <c r="H127" s="39">
        <f t="shared" si="12"/>
        <v>0</v>
      </c>
      <c r="I127" s="40"/>
    </row>
    <row r="128" spans="1:11" s="20" customFormat="1" ht="178.5" x14ac:dyDescent="0.2">
      <c r="A128" s="32" t="s">
        <v>13</v>
      </c>
      <c r="B128" s="42" t="s">
        <v>217</v>
      </c>
      <c r="C128" s="42" t="s">
        <v>218</v>
      </c>
      <c r="D128" s="19" t="s">
        <v>31</v>
      </c>
      <c r="E128" s="18" t="s">
        <v>219</v>
      </c>
      <c r="F128" s="35">
        <v>-735.6</v>
      </c>
      <c r="G128" s="35"/>
      <c r="H128" s="35"/>
      <c r="I128" s="44" t="s">
        <v>220</v>
      </c>
    </row>
    <row r="129" spans="1:10" s="20" customFormat="1" ht="90" hidden="1" x14ac:dyDescent="0.2">
      <c r="A129" s="67" t="s">
        <v>39</v>
      </c>
      <c r="B129" s="57" t="s">
        <v>221</v>
      </c>
      <c r="C129" s="57" t="s">
        <v>218</v>
      </c>
      <c r="D129" s="19" t="s">
        <v>124</v>
      </c>
      <c r="E129" s="18"/>
      <c r="F129" s="73"/>
      <c r="G129" s="73"/>
      <c r="H129" s="73"/>
      <c r="I129" s="40"/>
      <c r="J129" s="105"/>
    </row>
    <row r="130" spans="1:10" s="20" customFormat="1" ht="75" hidden="1" x14ac:dyDescent="0.2">
      <c r="A130" s="67" t="s">
        <v>222</v>
      </c>
      <c r="B130" s="42" t="s">
        <v>223</v>
      </c>
      <c r="C130" s="51" t="s">
        <v>224</v>
      </c>
      <c r="D130" s="19" t="s">
        <v>53</v>
      </c>
      <c r="E130" s="18"/>
      <c r="F130" s="73"/>
      <c r="G130" s="73"/>
      <c r="H130" s="73"/>
      <c r="I130" s="44"/>
      <c r="J130" s="105"/>
    </row>
    <row r="131" spans="1:10" s="20" customFormat="1" ht="165.75" x14ac:dyDescent="0.2">
      <c r="A131" s="67" t="s">
        <v>225</v>
      </c>
      <c r="B131" s="42" t="s">
        <v>223</v>
      </c>
      <c r="C131" s="51"/>
      <c r="D131" s="19" t="s">
        <v>53</v>
      </c>
      <c r="E131" s="18" t="s">
        <v>226</v>
      </c>
      <c r="F131" s="73">
        <v>292</v>
      </c>
      <c r="G131" s="73"/>
      <c r="H131" s="73"/>
      <c r="I131" s="44" t="s">
        <v>227</v>
      </c>
      <c r="J131" s="105"/>
    </row>
    <row r="132" spans="1:10" s="20" customFormat="1" ht="344.25" x14ac:dyDescent="0.2">
      <c r="A132" s="56" t="s">
        <v>228</v>
      </c>
      <c r="B132" s="58" t="s">
        <v>223</v>
      </c>
      <c r="C132" s="51"/>
      <c r="D132" s="72" t="s">
        <v>53</v>
      </c>
      <c r="E132" s="52" t="s">
        <v>229</v>
      </c>
      <c r="F132" s="73">
        <v>590.29999999999995</v>
      </c>
      <c r="G132" s="73"/>
      <c r="H132" s="73"/>
      <c r="I132" s="40" t="s">
        <v>230</v>
      </c>
      <c r="J132" s="105"/>
    </row>
    <row r="133" spans="1:10" s="20" customFormat="1" ht="217.5" customHeight="1" x14ac:dyDescent="0.2">
      <c r="A133" s="62"/>
      <c r="B133" s="63"/>
      <c r="C133" s="51"/>
      <c r="D133" s="75"/>
      <c r="E133" s="55"/>
      <c r="F133" s="73">
        <v>561.20000000000005</v>
      </c>
      <c r="G133" s="73"/>
      <c r="H133" s="73"/>
      <c r="I133" s="40" t="s">
        <v>231</v>
      </c>
      <c r="J133" s="105"/>
    </row>
    <row r="134" spans="1:10" s="20" customFormat="1" ht="191.25" x14ac:dyDescent="0.2">
      <c r="A134" s="67" t="s">
        <v>232</v>
      </c>
      <c r="B134" s="42" t="s">
        <v>223</v>
      </c>
      <c r="C134" s="51"/>
      <c r="D134" s="19" t="s">
        <v>53</v>
      </c>
      <c r="E134" s="18" t="s">
        <v>233</v>
      </c>
      <c r="F134" s="73">
        <v>-3595</v>
      </c>
      <c r="G134" s="73"/>
      <c r="H134" s="73"/>
      <c r="I134" s="40" t="s">
        <v>234</v>
      </c>
      <c r="J134" s="105"/>
    </row>
    <row r="135" spans="1:10" s="20" customFormat="1" ht="204" x14ac:dyDescent="0.2">
      <c r="A135" s="67" t="s">
        <v>235</v>
      </c>
      <c r="B135" s="42" t="s">
        <v>223</v>
      </c>
      <c r="C135" s="51"/>
      <c r="D135" s="19" t="s">
        <v>53</v>
      </c>
      <c r="E135" s="18" t="s">
        <v>236</v>
      </c>
      <c r="F135" s="73">
        <v>221.6</v>
      </c>
      <c r="G135" s="73"/>
      <c r="H135" s="73"/>
      <c r="I135" s="40" t="s">
        <v>237</v>
      </c>
      <c r="J135" s="105"/>
    </row>
    <row r="136" spans="1:10" s="20" customFormat="1" ht="75" x14ac:dyDescent="0.2">
      <c r="A136" s="67" t="s">
        <v>232</v>
      </c>
      <c r="B136" s="42" t="s">
        <v>238</v>
      </c>
      <c r="C136" s="51"/>
      <c r="D136" s="19" t="s">
        <v>239</v>
      </c>
      <c r="E136" s="52" t="s">
        <v>240</v>
      </c>
      <c r="F136" s="73">
        <v>-23.5</v>
      </c>
      <c r="G136" s="73"/>
      <c r="H136" s="73"/>
      <c r="I136" s="59" t="s">
        <v>241</v>
      </c>
      <c r="J136" s="105"/>
    </row>
    <row r="137" spans="1:10" s="20" customFormat="1" ht="60" x14ac:dyDescent="0.2">
      <c r="A137" s="67" t="s">
        <v>145</v>
      </c>
      <c r="B137" s="42" t="s">
        <v>238</v>
      </c>
      <c r="C137" s="51"/>
      <c r="D137" s="19" t="s">
        <v>239</v>
      </c>
      <c r="E137" s="55"/>
      <c r="F137" s="73">
        <v>23.5</v>
      </c>
      <c r="G137" s="73"/>
      <c r="H137" s="73"/>
      <c r="I137" s="64"/>
      <c r="J137" s="105"/>
    </row>
    <row r="138" spans="1:10" s="20" customFormat="1" x14ac:dyDescent="0.2">
      <c r="A138" s="67"/>
      <c r="B138" s="42"/>
      <c r="C138" s="42"/>
      <c r="D138" s="19"/>
      <c r="E138" s="18"/>
      <c r="F138" s="43"/>
      <c r="G138" s="81"/>
      <c r="H138" s="43"/>
      <c r="I138" s="40"/>
    </row>
    <row r="139" spans="1:10" s="20" customFormat="1" ht="35.25" customHeight="1" x14ac:dyDescent="0.2">
      <c r="A139" s="38" t="s">
        <v>242</v>
      </c>
      <c r="B139" s="38"/>
      <c r="C139" s="38"/>
      <c r="D139" s="38"/>
      <c r="E139" s="22"/>
      <c r="F139" s="39">
        <f>SUM(F140:F143)</f>
        <v>34522.6</v>
      </c>
      <c r="G139" s="39">
        <f t="shared" ref="G139:H139" si="13">SUM(G140:G143)</f>
        <v>0</v>
      </c>
      <c r="H139" s="39">
        <f t="shared" si="13"/>
        <v>0</v>
      </c>
      <c r="I139" s="40"/>
    </row>
    <row r="140" spans="1:10" s="20" customFormat="1" ht="90" hidden="1" x14ac:dyDescent="0.2">
      <c r="A140" s="67" t="s">
        <v>39</v>
      </c>
      <c r="B140" s="57" t="s">
        <v>243</v>
      </c>
      <c r="C140" s="57" t="s">
        <v>244</v>
      </c>
      <c r="D140" s="19" t="s">
        <v>124</v>
      </c>
      <c r="E140" s="18"/>
      <c r="F140" s="43"/>
      <c r="G140" s="81"/>
      <c r="H140" s="81"/>
      <c r="I140" s="40"/>
    </row>
    <row r="141" spans="1:10" s="20" customFormat="1" ht="408" x14ac:dyDescent="0.2">
      <c r="A141" s="67" t="s">
        <v>45</v>
      </c>
      <c r="B141" s="57" t="s">
        <v>245</v>
      </c>
      <c r="C141" s="58" t="s">
        <v>244</v>
      </c>
      <c r="D141" s="19" t="s">
        <v>174</v>
      </c>
      <c r="E141" s="18" t="s">
        <v>246</v>
      </c>
      <c r="F141" s="43">
        <v>25879.7</v>
      </c>
      <c r="G141" s="81"/>
      <c r="H141" s="81"/>
      <c r="I141" s="40" t="s">
        <v>247</v>
      </c>
    </row>
    <row r="142" spans="1:10" s="20" customFormat="1" ht="395.25" x14ac:dyDescent="0.2">
      <c r="A142" s="67" t="s">
        <v>45</v>
      </c>
      <c r="B142" s="57" t="s">
        <v>245</v>
      </c>
      <c r="C142" s="63"/>
      <c r="D142" s="19" t="s">
        <v>174</v>
      </c>
      <c r="E142" s="18" t="s">
        <v>248</v>
      </c>
      <c r="F142" s="43">
        <v>8642.9</v>
      </c>
      <c r="G142" s="81"/>
      <c r="H142" s="81"/>
      <c r="I142" s="40" t="s">
        <v>249</v>
      </c>
    </row>
    <row r="143" spans="1:10" s="20" customFormat="1" ht="105" hidden="1" x14ac:dyDescent="0.2">
      <c r="A143" s="67" t="s">
        <v>50</v>
      </c>
      <c r="B143" s="57" t="s">
        <v>250</v>
      </c>
      <c r="C143" s="57" t="s">
        <v>251</v>
      </c>
      <c r="D143" s="19" t="s">
        <v>252</v>
      </c>
      <c r="E143" s="18"/>
      <c r="F143" s="43"/>
      <c r="G143" s="81"/>
      <c r="H143" s="81"/>
      <c r="I143" s="40"/>
    </row>
    <row r="144" spans="1:10" s="20" customFormat="1" x14ac:dyDescent="0.2">
      <c r="A144" s="67"/>
      <c r="B144" s="57"/>
      <c r="C144" s="57"/>
      <c r="D144" s="19"/>
      <c r="E144" s="18"/>
      <c r="F144" s="43"/>
      <c r="G144" s="81"/>
      <c r="H144" s="81"/>
      <c r="I144" s="44"/>
    </row>
    <row r="145" spans="1:11" s="20" customFormat="1" ht="30.75" customHeight="1" x14ac:dyDescent="0.2">
      <c r="A145" s="38" t="s">
        <v>253</v>
      </c>
      <c r="B145" s="38"/>
      <c r="C145" s="38"/>
      <c r="D145" s="38"/>
      <c r="E145" s="22"/>
      <c r="F145" s="39">
        <f t="shared" ref="F145:H145" si="14">SUM(F146:F155)</f>
        <v>-9503</v>
      </c>
      <c r="G145" s="39">
        <f t="shared" si="14"/>
        <v>3055</v>
      </c>
      <c r="H145" s="39">
        <f t="shared" si="14"/>
        <v>0</v>
      </c>
      <c r="I145" s="40"/>
    </row>
    <row r="146" spans="1:11" s="20" customFormat="1" ht="102" x14ac:dyDescent="0.2">
      <c r="A146" s="32" t="s">
        <v>39</v>
      </c>
      <c r="B146" s="42" t="s">
        <v>254</v>
      </c>
      <c r="C146" s="51" t="s">
        <v>255</v>
      </c>
      <c r="D146" s="19" t="s">
        <v>124</v>
      </c>
      <c r="E146" s="18" t="s">
        <v>256</v>
      </c>
      <c r="F146" s="35">
        <v>-782.1</v>
      </c>
      <c r="G146" s="36"/>
      <c r="H146" s="36"/>
      <c r="I146" s="44" t="s">
        <v>257</v>
      </c>
      <c r="J146" s="106"/>
      <c r="K146" s="107"/>
    </row>
    <row r="147" spans="1:11" s="20" customFormat="1" ht="114.75" x14ac:dyDescent="0.2">
      <c r="A147" s="32" t="s">
        <v>258</v>
      </c>
      <c r="B147" s="42" t="s">
        <v>259</v>
      </c>
      <c r="C147" s="51"/>
      <c r="D147" s="19" t="s">
        <v>31</v>
      </c>
      <c r="E147" s="18" t="s">
        <v>260</v>
      </c>
      <c r="F147" s="35">
        <v>-242.9</v>
      </c>
      <c r="G147" s="36"/>
      <c r="H147" s="36"/>
      <c r="I147" s="44" t="s">
        <v>261</v>
      </c>
      <c r="J147" s="87"/>
    </row>
    <row r="148" spans="1:11" s="20" customFormat="1" ht="153" x14ac:dyDescent="0.2">
      <c r="A148" s="56" t="s">
        <v>62</v>
      </c>
      <c r="B148" s="58" t="s">
        <v>262</v>
      </c>
      <c r="C148" s="51" t="s">
        <v>263</v>
      </c>
      <c r="D148" s="72" t="s">
        <v>53</v>
      </c>
      <c r="E148" s="52" t="s">
        <v>264</v>
      </c>
      <c r="F148" s="76">
        <v>-3435.4</v>
      </c>
      <c r="G148" s="81"/>
      <c r="H148" s="81"/>
      <c r="I148" s="44" t="s">
        <v>265</v>
      </c>
    </row>
    <row r="149" spans="1:11" s="20" customFormat="1" ht="114.75" x14ac:dyDescent="0.2">
      <c r="A149" s="108"/>
      <c r="B149" s="69"/>
      <c r="C149" s="51"/>
      <c r="D149" s="78"/>
      <c r="E149" s="54"/>
      <c r="F149" s="76">
        <v>-418.7</v>
      </c>
      <c r="G149" s="81"/>
      <c r="H149" s="81"/>
      <c r="I149" s="44" t="s">
        <v>266</v>
      </c>
    </row>
    <row r="150" spans="1:11" s="20" customFormat="1" ht="127.5" x14ac:dyDescent="0.2">
      <c r="A150" s="108"/>
      <c r="B150" s="69"/>
      <c r="C150" s="51"/>
      <c r="D150" s="78"/>
      <c r="E150" s="54"/>
      <c r="F150" s="76">
        <v>-243</v>
      </c>
      <c r="G150" s="81"/>
      <c r="H150" s="81"/>
      <c r="I150" s="44" t="s">
        <v>267</v>
      </c>
    </row>
    <row r="151" spans="1:11" s="20" customFormat="1" ht="76.5" x14ac:dyDescent="0.2">
      <c r="A151" s="62"/>
      <c r="B151" s="63"/>
      <c r="C151" s="51"/>
      <c r="D151" s="75"/>
      <c r="E151" s="55"/>
      <c r="F151" s="76">
        <v>-381.5</v>
      </c>
      <c r="G151" s="157"/>
      <c r="H151" s="157"/>
      <c r="I151" s="44" t="s">
        <v>268</v>
      </c>
    </row>
    <row r="152" spans="1:11" s="20" customFormat="1" ht="280.5" x14ac:dyDescent="0.2">
      <c r="A152" s="67" t="s">
        <v>62</v>
      </c>
      <c r="B152" s="57" t="s">
        <v>262</v>
      </c>
      <c r="C152" s="51"/>
      <c r="D152" s="19" t="s">
        <v>53</v>
      </c>
      <c r="E152" s="18" t="s">
        <v>269</v>
      </c>
      <c r="F152" s="76">
        <v>345</v>
      </c>
      <c r="G152" s="157"/>
      <c r="H152" s="157"/>
      <c r="I152" s="44" t="s">
        <v>270</v>
      </c>
    </row>
    <row r="153" spans="1:11" s="20" customFormat="1" ht="204" x14ac:dyDescent="0.2">
      <c r="A153" s="67" t="s">
        <v>62</v>
      </c>
      <c r="B153" s="57" t="s">
        <v>262</v>
      </c>
      <c r="C153" s="51"/>
      <c r="D153" s="19" t="s">
        <v>252</v>
      </c>
      <c r="E153" s="18" t="s">
        <v>271</v>
      </c>
      <c r="F153" s="76">
        <v>-1830.4</v>
      </c>
      <c r="G153" s="157">
        <v>3055</v>
      </c>
      <c r="H153" s="157"/>
      <c r="I153" s="40" t="s">
        <v>272</v>
      </c>
    </row>
    <row r="154" spans="1:11" s="20" customFormat="1" ht="204" x14ac:dyDescent="0.2">
      <c r="A154" s="67" t="s">
        <v>65</v>
      </c>
      <c r="B154" s="57" t="s">
        <v>262</v>
      </c>
      <c r="C154" s="51"/>
      <c r="D154" s="19" t="s">
        <v>252</v>
      </c>
      <c r="E154" s="97" t="s">
        <v>273</v>
      </c>
      <c r="F154" s="76">
        <v>-2984.8</v>
      </c>
      <c r="G154" s="157"/>
      <c r="H154" s="157"/>
      <c r="I154" s="79" t="s">
        <v>274</v>
      </c>
      <c r="J154" s="20" t="s">
        <v>160</v>
      </c>
    </row>
    <row r="155" spans="1:11" s="20" customFormat="1" ht="280.5" x14ac:dyDescent="0.2">
      <c r="A155" s="67" t="s">
        <v>65</v>
      </c>
      <c r="B155" s="42" t="s">
        <v>262</v>
      </c>
      <c r="C155" s="51"/>
      <c r="D155" s="19" t="s">
        <v>252</v>
      </c>
      <c r="E155" s="18" t="s">
        <v>275</v>
      </c>
      <c r="F155" s="76">
        <v>470.8</v>
      </c>
      <c r="G155" s="36"/>
      <c r="H155" s="36"/>
      <c r="I155" s="31" t="s">
        <v>276</v>
      </c>
    </row>
    <row r="156" spans="1:11" s="20" customFormat="1" x14ac:dyDescent="0.2">
      <c r="A156" s="67"/>
      <c r="B156" s="57"/>
      <c r="C156" s="42"/>
      <c r="D156" s="57"/>
      <c r="E156" s="18"/>
      <c r="F156" s="43"/>
      <c r="G156" s="81"/>
      <c r="H156" s="81"/>
      <c r="I156" s="40"/>
    </row>
    <row r="157" spans="1:11" s="20" customFormat="1" ht="31.5" customHeight="1" x14ac:dyDescent="0.2">
      <c r="A157" s="38" t="s">
        <v>277</v>
      </c>
      <c r="B157" s="38"/>
      <c r="C157" s="38"/>
      <c r="D157" s="38"/>
      <c r="E157" s="22"/>
      <c r="F157" s="39">
        <f>SUM(F158:F175)</f>
        <v>-8369.1999999999989</v>
      </c>
      <c r="G157" s="39">
        <f t="shared" ref="G157:H157" si="15">SUM(G158:G175)</f>
        <v>7945.7</v>
      </c>
      <c r="H157" s="39">
        <f t="shared" si="15"/>
        <v>0</v>
      </c>
      <c r="I157" s="40"/>
    </row>
    <row r="158" spans="1:11" s="20" customFormat="1" ht="165" hidden="1" x14ac:dyDescent="0.2">
      <c r="A158" s="32" t="s">
        <v>39</v>
      </c>
      <c r="B158" s="109" t="s">
        <v>278</v>
      </c>
      <c r="C158" s="42" t="s">
        <v>279</v>
      </c>
      <c r="D158" s="19" t="s">
        <v>31</v>
      </c>
      <c r="E158" s="18"/>
      <c r="F158" s="73"/>
      <c r="G158" s="157">
        <v>0</v>
      </c>
      <c r="H158" s="157">
        <v>0</v>
      </c>
      <c r="I158" s="44"/>
      <c r="J158" s="106"/>
      <c r="K158" s="107"/>
    </row>
    <row r="159" spans="1:11" s="20" customFormat="1" ht="45" hidden="1" x14ac:dyDescent="0.2">
      <c r="A159" s="32" t="s">
        <v>280</v>
      </c>
      <c r="B159" s="109" t="s">
        <v>281</v>
      </c>
      <c r="C159" s="42" t="s">
        <v>282</v>
      </c>
      <c r="D159" s="19" t="s">
        <v>31</v>
      </c>
      <c r="E159" s="18"/>
      <c r="F159" s="43"/>
      <c r="G159" s="36"/>
      <c r="H159" s="36"/>
      <c r="I159" s="44"/>
      <c r="J159" s="87"/>
    </row>
    <row r="160" spans="1:11" s="20" customFormat="1" ht="45" hidden="1" x14ac:dyDescent="0.2">
      <c r="A160" s="32" t="s">
        <v>280</v>
      </c>
      <c r="B160" s="109" t="s">
        <v>283</v>
      </c>
      <c r="C160" s="42" t="s">
        <v>284</v>
      </c>
      <c r="D160" s="19" t="s">
        <v>31</v>
      </c>
      <c r="E160" s="18"/>
      <c r="F160" s="43"/>
      <c r="G160" s="36"/>
      <c r="H160" s="36"/>
      <c r="I160" s="44"/>
      <c r="J160" s="87"/>
    </row>
    <row r="161" spans="1:16" s="20" customFormat="1" ht="45" hidden="1" x14ac:dyDescent="0.2">
      <c r="A161" s="32" t="s">
        <v>39</v>
      </c>
      <c r="B161" s="109" t="s">
        <v>285</v>
      </c>
      <c r="C161" s="42" t="s">
        <v>286</v>
      </c>
      <c r="D161" s="19" t="s">
        <v>31</v>
      </c>
      <c r="E161" s="18"/>
      <c r="F161" s="43"/>
      <c r="G161" s="36"/>
      <c r="H161" s="36"/>
      <c r="I161" s="44"/>
      <c r="J161" s="87"/>
    </row>
    <row r="162" spans="1:16" s="20" customFormat="1" ht="60" hidden="1" x14ac:dyDescent="0.2">
      <c r="A162" s="67" t="s">
        <v>39</v>
      </c>
      <c r="B162" s="109" t="s">
        <v>287</v>
      </c>
      <c r="C162" s="57" t="s">
        <v>288</v>
      </c>
      <c r="D162" s="19" t="s">
        <v>31</v>
      </c>
      <c r="E162" s="18"/>
      <c r="F162" s="43"/>
      <c r="G162" s="81"/>
      <c r="H162" s="81">
        <v>0</v>
      </c>
      <c r="I162" s="44"/>
      <c r="J162" s="110"/>
      <c r="K162" s="111"/>
    </row>
    <row r="163" spans="1:16" s="20" customFormat="1" ht="102" x14ac:dyDescent="0.2">
      <c r="A163" s="32" t="s">
        <v>58</v>
      </c>
      <c r="B163" s="109" t="s">
        <v>289</v>
      </c>
      <c r="C163" s="58" t="s">
        <v>290</v>
      </c>
      <c r="D163" s="19" t="s">
        <v>53</v>
      </c>
      <c r="E163" s="52" t="s">
        <v>291</v>
      </c>
      <c r="F163" s="43">
        <v>-15</v>
      </c>
      <c r="G163" s="81"/>
      <c r="H163" s="81"/>
      <c r="I163" s="44" t="s">
        <v>292</v>
      </c>
      <c r="J163" s="112"/>
      <c r="K163" s="80"/>
    </row>
    <row r="164" spans="1:16" s="20" customFormat="1" ht="114.75" x14ac:dyDescent="0.2">
      <c r="A164" s="32" t="s">
        <v>85</v>
      </c>
      <c r="B164" s="109" t="s">
        <v>289</v>
      </c>
      <c r="C164" s="69"/>
      <c r="D164" s="19" t="s">
        <v>53</v>
      </c>
      <c r="E164" s="54"/>
      <c r="F164" s="43">
        <v>-10.9</v>
      </c>
      <c r="G164" s="81"/>
      <c r="H164" s="81"/>
      <c r="I164" s="44" t="s">
        <v>293</v>
      </c>
      <c r="J164" s="112"/>
      <c r="K164" s="80"/>
    </row>
    <row r="165" spans="1:16" s="20" customFormat="1" ht="114.75" x14ac:dyDescent="0.2">
      <c r="A165" s="32" t="s">
        <v>150</v>
      </c>
      <c r="B165" s="109" t="s">
        <v>289</v>
      </c>
      <c r="C165" s="69"/>
      <c r="D165" s="19" t="s">
        <v>53</v>
      </c>
      <c r="E165" s="54"/>
      <c r="F165" s="43">
        <v>-19.2</v>
      </c>
      <c r="G165" s="81"/>
      <c r="H165" s="81"/>
      <c r="I165" s="44" t="s">
        <v>294</v>
      </c>
      <c r="J165" s="112"/>
      <c r="K165" s="80"/>
    </row>
    <row r="166" spans="1:16" s="20" customFormat="1" ht="114.75" x14ac:dyDescent="0.2">
      <c r="A166" s="32" t="s">
        <v>153</v>
      </c>
      <c r="B166" s="109" t="s">
        <v>289</v>
      </c>
      <c r="C166" s="69"/>
      <c r="D166" s="19" t="s">
        <v>53</v>
      </c>
      <c r="E166" s="55"/>
      <c r="F166" s="43">
        <v>-50.7</v>
      </c>
      <c r="G166" s="81"/>
      <c r="H166" s="81"/>
      <c r="I166" s="44" t="s">
        <v>295</v>
      </c>
      <c r="J166" s="112"/>
      <c r="K166" s="80"/>
    </row>
    <row r="167" spans="1:16" s="20" customFormat="1" ht="140.25" x14ac:dyDescent="0.2">
      <c r="A167" s="32" t="s">
        <v>296</v>
      </c>
      <c r="B167" s="109" t="s">
        <v>289</v>
      </c>
      <c r="C167" s="69"/>
      <c r="D167" s="19" t="s">
        <v>53</v>
      </c>
      <c r="E167" s="18" t="s">
        <v>297</v>
      </c>
      <c r="F167" s="43">
        <v>-8066.7</v>
      </c>
      <c r="G167" s="81">
        <v>7945.7</v>
      </c>
      <c r="H167" s="81"/>
      <c r="I167" s="40" t="s">
        <v>298</v>
      </c>
      <c r="J167" s="112"/>
      <c r="K167" s="80"/>
    </row>
    <row r="168" spans="1:16" s="20" customFormat="1" ht="75" hidden="1" x14ac:dyDescent="0.2">
      <c r="A168" s="67" t="s">
        <v>71</v>
      </c>
      <c r="B168" s="57" t="s">
        <v>289</v>
      </c>
      <c r="C168" s="69"/>
      <c r="D168" s="19" t="s">
        <v>53</v>
      </c>
      <c r="E168" s="18"/>
      <c r="F168" s="43"/>
      <c r="G168" s="81"/>
      <c r="H168" s="81"/>
      <c r="I168" s="44"/>
      <c r="J168" s="110"/>
      <c r="K168" s="113"/>
      <c r="L168" s="113"/>
      <c r="M168" s="113"/>
      <c r="N168" s="113"/>
      <c r="O168" s="113"/>
      <c r="P168" s="113"/>
    </row>
    <row r="169" spans="1:16" s="20" customFormat="1" ht="75" hidden="1" x14ac:dyDescent="0.2">
      <c r="A169" s="67" t="s">
        <v>65</v>
      </c>
      <c r="B169" s="57" t="s">
        <v>289</v>
      </c>
      <c r="C169" s="69"/>
      <c r="D169" s="19" t="s">
        <v>53</v>
      </c>
      <c r="E169" s="18"/>
      <c r="F169" s="43"/>
      <c r="G169" s="81"/>
      <c r="H169" s="81"/>
      <c r="I169" s="44"/>
    </row>
    <row r="170" spans="1:16" s="20" customFormat="1" ht="127.5" x14ac:dyDescent="0.2">
      <c r="A170" s="67" t="s">
        <v>85</v>
      </c>
      <c r="B170" s="57" t="s">
        <v>289</v>
      </c>
      <c r="C170" s="69"/>
      <c r="D170" s="19" t="s">
        <v>53</v>
      </c>
      <c r="E170" s="18" t="s">
        <v>299</v>
      </c>
      <c r="F170" s="43">
        <v>-162.30000000000001</v>
      </c>
      <c r="G170" s="81"/>
      <c r="H170" s="81"/>
      <c r="I170" s="44" t="s">
        <v>300</v>
      </c>
      <c r="J170" s="110"/>
      <c r="K170" s="113"/>
      <c r="L170" s="113"/>
      <c r="M170" s="113"/>
      <c r="N170" s="113"/>
      <c r="O170" s="113"/>
      <c r="P170" s="113"/>
    </row>
    <row r="171" spans="1:16" s="20" customFormat="1" ht="75" hidden="1" x14ac:dyDescent="0.2">
      <c r="A171" s="67" t="s">
        <v>82</v>
      </c>
      <c r="B171" s="57" t="s">
        <v>289</v>
      </c>
      <c r="C171" s="69"/>
      <c r="D171" s="19" t="s">
        <v>53</v>
      </c>
      <c r="E171" s="18"/>
      <c r="F171" s="43"/>
      <c r="G171" s="81"/>
      <c r="H171" s="81"/>
      <c r="I171" s="44"/>
    </row>
    <row r="172" spans="1:16" s="20" customFormat="1" ht="75" hidden="1" x14ac:dyDescent="0.2">
      <c r="A172" s="67" t="s">
        <v>96</v>
      </c>
      <c r="B172" s="57" t="s">
        <v>289</v>
      </c>
      <c r="C172" s="69"/>
      <c r="D172" s="19" t="s">
        <v>53</v>
      </c>
      <c r="E172" s="18"/>
      <c r="F172" s="43"/>
      <c r="G172" s="81"/>
      <c r="H172" s="81"/>
      <c r="I172" s="44"/>
    </row>
    <row r="173" spans="1:16" s="20" customFormat="1" ht="75" hidden="1" x14ac:dyDescent="0.2">
      <c r="A173" s="67" t="s">
        <v>146</v>
      </c>
      <c r="B173" s="57" t="s">
        <v>289</v>
      </c>
      <c r="C173" s="69"/>
      <c r="D173" s="19" t="s">
        <v>53</v>
      </c>
      <c r="E173" s="114"/>
      <c r="F173" s="43"/>
      <c r="G173" s="81"/>
      <c r="H173" s="81"/>
      <c r="I173" s="40"/>
    </row>
    <row r="174" spans="1:16" s="20" customFormat="1" ht="90" hidden="1" x14ac:dyDescent="0.2">
      <c r="A174" s="67" t="s">
        <v>87</v>
      </c>
      <c r="B174" s="57" t="s">
        <v>289</v>
      </c>
      <c r="C174" s="69"/>
      <c r="D174" s="19" t="s">
        <v>53</v>
      </c>
      <c r="E174" s="18"/>
      <c r="F174" s="43"/>
      <c r="G174" s="81"/>
      <c r="H174" s="81"/>
      <c r="I174" s="40"/>
    </row>
    <row r="175" spans="1:16" s="20" customFormat="1" ht="102" x14ac:dyDescent="0.2">
      <c r="A175" s="67" t="s">
        <v>96</v>
      </c>
      <c r="B175" s="57" t="s">
        <v>289</v>
      </c>
      <c r="C175" s="63"/>
      <c r="D175" s="19" t="s">
        <v>53</v>
      </c>
      <c r="E175" s="18" t="s">
        <v>301</v>
      </c>
      <c r="F175" s="43">
        <v>-44.4</v>
      </c>
      <c r="G175" s="81"/>
      <c r="H175" s="81"/>
      <c r="I175" s="40" t="s">
        <v>302</v>
      </c>
    </row>
    <row r="176" spans="1:16" s="20" customFormat="1" x14ac:dyDescent="0.2">
      <c r="A176" s="67"/>
      <c r="B176" s="42"/>
      <c r="C176" s="57"/>
      <c r="D176" s="19"/>
      <c r="E176" s="18"/>
      <c r="F176" s="43"/>
      <c r="G176" s="81"/>
      <c r="H176" s="81"/>
      <c r="I176" s="44"/>
    </row>
    <row r="177" spans="1:11" s="20" customFormat="1" ht="48" customHeight="1" x14ac:dyDescent="0.2">
      <c r="A177" s="38" t="s">
        <v>303</v>
      </c>
      <c r="B177" s="38"/>
      <c r="C177" s="38"/>
      <c r="D177" s="38"/>
      <c r="E177" s="18"/>
      <c r="F177" s="39">
        <f>SUM(F178:F183)</f>
        <v>2289.3999999999996</v>
      </c>
      <c r="G177" s="160">
        <f t="shared" ref="G177:H177" si="16">SUM(G178:G183)</f>
        <v>2236.9</v>
      </c>
      <c r="H177" s="160">
        <f t="shared" si="16"/>
        <v>1788.9</v>
      </c>
      <c r="I177" s="44"/>
    </row>
    <row r="178" spans="1:11" s="20" customFormat="1" ht="102" x14ac:dyDescent="0.2">
      <c r="A178" s="67" t="s">
        <v>50</v>
      </c>
      <c r="B178" s="42" t="s">
        <v>304</v>
      </c>
      <c r="C178" s="103" t="s">
        <v>305</v>
      </c>
      <c r="D178" s="19" t="s">
        <v>53</v>
      </c>
      <c r="E178" s="18" t="s">
        <v>306</v>
      </c>
      <c r="F178" s="43">
        <v>-431.6</v>
      </c>
      <c r="G178" s="81">
        <v>-358.3</v>
      </c>
      <c r="H178" s="81">
        <v>-784.5</v>
      </c>
      <c r="I178" s="44" t="s">
        <v>307</v>
      </c>
    </row>
    <row r="179" spans="1:11" s="20" customFormat="1" ht="90" customHeight="1" x14ac:dyDescent="0.2">
      <c r="A179" s="56" t="s">
        <v>308</v>
      </c>
      <c r="B179" s="42" t="s">
        <v>309</v>
      </c>
      <c r="C179" s="103" t="s">
        <v>310</v>
      </c>
      <c r="D179" s="19" t="s">
        <v>53</v>
      </c>
      <c r="E179" s="52" t="s">
        <v>306</v>
      </c>
      <c r="F179" s="43">
        <v>102.3</v>
      </c>
      <c r="G179" s="81">
        <v>1226</v>
      </c>
      <c r="H179" s="81">
        <v>1226</v>
      </c>
      <c r="I179" s="59" t="s">
        <v>311</v>
      </c>
    </row>
    <row r="180" spans="1:11" s="20" customFormat="1" ht="60" x14ac:dyDescent="0.2">
      <c r="A180" s="62"/>
      <c r="B180" s="42" t="s">
        <v>304</v>
      </c>
      <c r="C180" s="103" t="s">
        <v>305</v>
      </c>
      <c r="D180" s="19" t="s">
        <v>53</v>
      </c>
      <c r="E180" s="55"/>
      <c r="F180" s="43">
        <v>115.2</v>
      </c>
      <c r="G180" s="81">
        <v>1369.2</v>
      </c>
      <c r="H180" s="81">
        <v>1347.4</v>
      </c>
      <c r="I180" s="64"/>
    </row>
    <row r="181" spans="1:11" s="20" customFormat="1" ht="191.25" x14ac:dyDescent="0.2">
      <c r="A181" s="32" t="s">
        <v>58</v>
      </c>
      <c r="B181" s="42" t="s">
        <v>312</v>
      </c>
      <c r="C181" s="58" t="s">
        <v>313</v>
      </c>
      <c r="D181" s="19" t="s">
        <v>53</v>
      </c>
      <c r="E181" s="18" t="s">
        <v>314</v>
      </c>
      <c r="F181" s="43">
        <v>2192.1</v>
      </c>
      <c r="G181" s="81"/>
      <c r="H181" s="81"/>
      <c r="I181" s="40" t="s">
        <v>315</v>
      </c>
      <c r="J181" s="112"/>
      <c r="K181" s="80"/>
    </row>
    <row r="182" spans="1:11" s="20" customFormat="1" ht="191.25" x14ac:dyDescent="0.2">
      <c r="A182" s="32" t="s">
        <v>82</v>
      </c>
      <c r="B182" s="42" t="s">
        <v>312</v>
      </c>
      <c r="C182" s="69"/>
      <c r="D182" s="19" t="s">
        <v>53</v>
      </c>
      <c r="E182" s="18" t="s">
        <v>316</v>
      </c>
      <c r="F182" s="43">
        <v>148.19999999999999</v>
      </c>
      <c r="G182" s="81"/>
      <c r="H182" s="81"/>
      <c r="I182" s="40" t="s">
        <v>317</v>
      </c>
      <c r="J182" s="112"/>
      <c r="K182" s="80"/>
    </row>
    <row r="183" spans="1:11" s="20" customFormat="1" ht="293.25" x14ac:dyDescent="0.2">
      <c r="A183" s="32" t="s">
        <v>56</v>
      </c>
      <c r="B183" s="42" t="s">
        <v>312</v>
      </c>
      <c r="C183" s="63"/>
      <c r="D183" s="19" t="s">
        <v>53</v>
      </c>
      <c r="E183" s="18" t="s">
        <v>318</v>
      </c>
      <c r="F183" s="43">
        <v>163.19999999999999</v>
      </c>
      <c r="G183" s="81"/>
      <c r="H183" s="81"/>
      <c r="I183" s="40" t="s">
        <v>319</v>
      </c>
      <c r="J183" s="112"/>
      <c r="K183" s="80"/>
    </row>
    <row r="184" spans="1:11" s="20" customFormat="1" x14ac:dyDescent="0.2">
      <c r="A184" s="67"/>
      <c r="B184" s="42"/>
      <c r="C184" s="57"/>
      <c r="D184" s="19"/>
      <c r="E184" s="18"/>
      <c r="F184" s="43"/>
      <c r="G184" s="81"/>
      <c r="H184" s="81"/>
      <c r="I184" s="44"/>
    </row>
    <row r="185" spans="1:11" s="26" customFormat="1" x14ac:dyDescent="0.2">
      <c r="A185" s="115" t="s">
        <v>320</v>
      </c>
      <c r="B185" s="115"/>
      <c r="C185" s="115"/>
      <c r="D185" s="115"/>
      <c r="E185" s="22"/>
      <c r="F185" s="39">
        <f>SUM(F186:F194)</f>
        <v>-275.10000000000002</v>
      </c>
      <c r="G185" s="39">
        <f t="shared" ref="G185:H185" si="17">SUM(G186:G194)</f>
        <v>0</v>
      </c>
      <c r="H185" s="39">
        <f t="shared" si="17"/>
        <v>-110</v>
      </c>
      <c r="I185" s="40"/>
      <c r="J185" s="45"/>
    </row>
    <row r="186" spans="1:11" s="26" customFormat="1" ht="45" x14ac:dyDescent="0.2">
      <c r="A186" s="46" t="s">
        <v>321</v>
      </c>
      <c r="B186" s="57" t="s">
        <v>322</v>
      </c>
      <c r="C186" s="42" t="s">
        <v>30</v>
      </c>
      <c r="D186" s="19" t="s">
        <v>323</v>
      </c>
      <c r="E186" s="18" t="s">
        <v>324</v>
      </c>
      <c r="F186" s="43">
        <v>0</v>
      </c>
      <c r="G186" s="81">
        <v>0</v>
      </c>
      <c r="H186" s="81">
        <v>-110</v>
      </c>
      <c r="I186" s="116" t="s">
        <v>325</v>
      </c>
      <c r="J186" s="45"/>
    </row>
    <row r="187" spans="1:11" s="26" customFormat="1" ht="165.75" x14ac:dyDescent="0.2">
      <c r="A187" s="32" t="s">
        <v>13</v>
      </c>
      <c r="B187" s="57" t="s">
        <v>326</v>
      </c>
      <c r="C187" s="42" t="s">
        <v>327</v>
      </c>
      <c r="D187" s="19" t="s">
        <v>328</v>
      </c>
      <c r="E187" s="18" t="s">
        <v>329</v>
      </c>
      <c r="F187" s="43">
        <v>-78.5</v>
      </c>
      <c r="G187" s="81"/>
      <c r="H187" s="81"/>
      <c r="I187" s="44" t="s">
        <v>330</v>
      </c>
      <c r="J187" s="45"/>
    </row>
    <row r="188" spans="1:11" s="26" customFormat="1" ht="191.25" x14ac:dyDescent="0.2">
      <c r="A188" s="67" t="s">
        <v>89</v>
      </c>
      <c r="B188" s="57" t="s">
        <v>331</v>
      </c>
      <c r="C188" s="51" t="s">
        <v>332</v>
      </c>
      <c r="D188" s="19" t="s">
        <v>333</v>
      </c>
      <c r="E188" s="18" t="s">
        <v>334</v>
      </c>
      <c r="F188" s="43">
        <v>74.8</v>
      </c>
      <c r="G188" s="81"/>
      <c r="H188" s="81"/>
      <c r="I188" s="40" t="s">
        <v>335</v>
      </c>
      <c r="J188" s="45"/>
    </row>
    <row r="189" spans="1:11" s="26" customFormat="1" ht="140.25" x14ac:dyDescent="0.2">
      <c r="A189" s="67" t="s">
        <v>82</v>
      </c>
      <c r="B189" s="57" t="s">
        <v>331</v>
      </c>
      <c r="C189" s="51"/>
      <c r="D189" s="19" t="s">
        <v>333</v>
      </c>
      <c r="E189" s="18" t="s">
        <v>336</v>
      </c>
      <c r="F189" s="43">
        <v>9.1</v>
      </c>
      <c r="G189" s="81"/>
      <c r="H189" s="81"/>
      <c r="I189" s="40" t="s">
        <v>337</v>
      </c>
      <c r="J189" s="45"/>
    </row>
    <row r="190" spans="1:11" s="26" customFormat="1" ht="89.25" x14ac:dyDescent="0.2">
      <c r="A190" s="67" t="s">
        <v>150</v>
      </c>
      <c r="B190" s="57" t="s">
        <v>331</v>
      </c>
      <c r="C190" s="51"/>
      <c r="D190" s="19" t="s">
        <v>333</v>
      </c>
      <c r="E190" s="18" t="s">
        <v>336</v>
      </c>
      <c r="F190" s="43">
        <v>-359.6</v>
      </c>
      <c r="G190" s="81"/>
      <c r="H190" s="81"/>
      <c r="I190" s="40" t="s">
        <v>338</v>
      </c>
      <c r="J190" s="45"/>
    </row>
    <row r="191" spans="1:11" s="26" customFormat="1" ht="114.75" x14ac:dyDescent="0.2">
      <c r="A191" s="67" t="s">
        <v>87</v>
      </c>
      <c r="B191" s="57" t="s">
        <v>331</v>
      </c>
      <c r="C191" s="51"/>
      <c r="D191" s="19" t="s">
        <v>333</v>
      </c>
      <c r="E191" s="18" t="s">
        <v>339</v>
      </c>
      <c r="F191" s="43">
        <v>55</v>
      </c>
      <c r="G191" s="81"/>
      <c r="H191" s="81"/>
      <c r="I191" s="40" t="s">
        <v>340</v>
      </c>
      <c r="J191" s="45"/>
    </row>
    <row r="192" spans="1:11" s="26" customFormat="1" ht="127.5" x14ac:dyDescent="0.2">
      <c r="A192" s="67" t="s">
        <v>114</v>
      </c>
      <c r="B192" s="57" t="s">
        <v>331</v>
      </c>
      <c r="C192" s="51"/>
      <c r="D192" s="19" t="s">
        <v>333</v>
      </c>
      <c r="E192" s="18" t="s">
        <v>336</v>
      </c>
      <c r="F192" s="43">
        <v>24.1</v>
      </c>
      <c r="G192" s="81"/>
      <c r="H192" s="81"/>
      <c r="I192" s="40" t="s">
        <v>341</v>
      </c>
      <c r="J192" s="45"/>
    </row>
    <row r="193" spans="1:10" s="26" customFormat="1" ht="45" hidden="1" x14ac:dyDescent="0.2">
      <c r="A193" s="67" t="s">
        <v>321</v>
      </c>
      <c r="B193" s="57" t="s">
        <v>342</v>
      </c>
      <c r="C193" s="47" t="s">
        <v>30</v>
      </c>
      <c r="D193" s="48" t="s">
        <v>328</v>
      </c>
      <c r="E193" s="49"/>
      <c r="F193" s="43"/>
      <c r="G193" s="81"/>
      <c r="H193" s="81"/>
      <c r="I193" s="116"/>
      <c r="J193" s="45"/>
    </row>
    <row r="194" spans="1:10" s="26" customFormat="1" ht="30" hidden="1" x14ac:dyDescent="0.2">
      <c r="A194" s="46" t="s">
        <v>343</v>
      </c>
      <c r="B194" s="57" t="s">
        <v>344</v>
      </c>
      <c r="C194" s="47" t="s">
        <v>345</v>
      </c>
      <c r="D194" s="48" t="s">
        <v>323</v>
      </c>
      <c r="E194" s="49"/>
      <c r="F194" s="43"/>
      <c r="G194" s="81"/>
      <c r="H194" s="81"/>
      <c r="I194" s="116"/>
      <c r="J194" s="45"/>
    </row>
    <row r="195" spans="1:10" s="26" customFormat="1" x14ac:dyDescent="0.2">
      <c r="A195" s="67"/>
      <c r="B195" s="57"/>
      <c r="C195" s="42"/>
      <c r="D195" s="19"/>
      <c r="E195" s="114"/>
      <c r="F195" s="43"/>
      <c r="G195" s="81"/>
      <c r="H195" s="81"/>
      <c r="I195" s="40"/>
      <c r="J195" s="45"/>
    </row>
    <row r="196" spans="1:10" s="45" customFormat="1" ht="33.75" customHeight="1" x14ac:dyDescent="0.2">
      <c r="A196" s="117" t="s">
        <v>346</v>
      </c>
      <c r="B196" s="117"/>
      <c r="C196" s="117"/>
      <c r="D196" s="117"/>
      <c r="E196" s="22"/>
      <c r="F196" s="39">
        <f t="shared" ref="F196:H196" si="18">SUM(F197:F200)</f>
        <v>0</v>
      </c>
      <c r="G196" s="39">
        <f t="shared" si="18"/>
        <v>0</v>
      </c>
      <c r="H196" s="39">
        <f t="shared" si="18"/>
        <v>0</v>
      </c>
      <c r="I196" s="40"/>
      <c r="J196" s="118"/>
    </row>
    <row r="197" spans="1:10" s="45" customFormat="1" ht="60" x14ac:dyDescent="0.2">
      <c r="A197" s="46" t="s">
        <v>347</v>
      </c>
      <c r="B197" s="119" t="s">
        <v>348</v>
      </c>
      <c r="C197" s="120" t="s">
        <v>349</v>
      </c>
      <c r="D197" s="121" t="s">
        <v>350</v>
      </c>
      <c r="E197" s="52" t="s">
        <v>306</v>
      </c>
      <c r="F197" s="122">
        <v>-971.8</v>
      </c>
      <c r="G197" s="122">
        <v>-9484.2999999999993</v>
      </c>
      <c r="H197" s="73">
        <v>-9484.2999999999993</v>
      </c>
      <c r="I197" s="59" t="s">
        <v>351</v>
      </c>
      <c r="J197" s="118"/>
    </row>
    <row r="198" spans="1:10" s="45" customFormat="1" ht="90" x14ac:dyDescent="0.2">
      <c r="A198" s="67" t="s">
        <v>308</v>
      </c>
      <c r="B198" s="109" t="s">
        <v>348</v>
      </c>
      <c r="C198" s="123"/>
      <c r="D198" s="17" t="s">
        <v>350</v>
      </c>
      <c r="E198" s="55"/>
      <c r="F198" s="43">
        <v>971.8</v>
      </c>
      <c r="G198" s="43">
        <v>9484.2999999999993</v>
      </c>
      <c r="H198" s="73">
        <v>9484.2999999999993</v>
      </c>
      <c r="I198" s="64"/>
      <c r="J198" s="118"/>
    </row>
    <row r="199" spans="1:10" s="45" customFormat="1" ht="75" hidden="1" x14ac:dyDescent="0.2">
      <c r="A199" s="67" t="s">
        <v>352</v>
      </c>
      <c r="B199" s="109" t="s">
        <v>348</v>
      </c>
      <c r="C199" s="123"/>
      <c r="D199" s="17" t="s">
        <v>350</v>
      </c>
      <c r="E199" s="18"/>
      <c r="F199" s="73"/>
      <c r="G199" s="73"/>
      <c r="H199" s="73"/>
      <c r="I199" s="40"/>
      <c r="J199" s="118"/>
    </row>
    <row r="200" spans="1:10" s="45" customFormat="1" ht="75" hidden="1" x14ac:dyDescent="0.2">
      <c r="A200" s="67" t="s">
        <v>353</v>
      </c>
      <c r="B200" s="109" t="s">
        <v>348</v>
      </c>
      <c r="C200" s="124"/>
      <c r="D200" s="17" t="s">
        <v>350</v>
      </c>
      <c r="E200" s="18"/>
      <c r="F200" s="73"/>
      <c r="G200" s="73"/>
      <c r="H200" s="73"/>
      <c r="I200" s="40"/>
      <c r="J200" s="118"/>
    </row>
    <row r="201" spans="1:10" s="45" customFormat="1" x14ac:dyDescent="0.2">
      <c r="A201" s="32"/>
      <c r="B201" s="125"/>
      <c r="C201" s="126"/>
      <c r="D201" s="17"/>
      <c r="E201" s="18"/>
      <c r="F201" s="43"/>
      <c r="G201" s="39"/>
      <c r="H201" s="39"/>
      <c r="I201" s="44"/>
      <c r="J201" s="118"/>
    </row>
    <row r="202" spans="1:10" s="161" customFormat="1" hidden="1" x14ac:dyDescent="0.2">
      <c r="A202" s="127" t="s">
        <v>354</v>
      </c>
      <c r="B202" s="127"/>
      <c r="C202" s="127"/>
      <c r="D202" s="127"/>
      <c r="E202" s="22"/>
      <c r="F202" s="39">
        <f t="shared" ref="F202:H202" si="19">SUM(F203:F208)</f>
        <v>0</v>
      </c>
      <c r="G202" s="39">
        <f t="shared" si="19"/>
        <v>0</v>
      </c>
      <c r="H202" s="39">
        <f t="shared" si="19"/>
        <v>0</v>
      </c>
      <c r="I202" s="128"/>
      <c r="J202" s="129"/>
    </row>
    <row r="203" spans="1:10" s="20" customFormat="1" ht="150" hidden="1" x14ac:dyDescent="0.25">
      <c r="A203" s="56" t="s">
        <v>166</v>
      </c>
      <c r="B203" s="42" t="s">
        <v>355</v>
      </c>
      <c r="C203" s="130" t="s">
        <v>356</v>
      </c>
      <c r="D203" s="19" t="s">
        <v>31</v>
      </c>
      <c r="E203" s="52"/>
      <c r="F203" s="43"/>
      <c r="G203" s="81"/>
      <c r="H203" s="81"/>
      <c r="I203" s="131"/>
      <c r="J203" s="45"/>
    </row>
    <row r="204" spans="1:10" s="20" customFormat="1" ht="105" hidden="1" x14ac:dyDescent="0.2">
      <c r="A204" s="62"/>
      <c r="B204" s="42" t="s">
        <v>357</v>
      </c>
      <c r="C204" s="132" t="s">
        <v>358</v>
      </c>
      <c r="D204" s="19" t="s">
        <v>31</v>
      </c>
      <c r="E204" s="54"/>
      <c r="F204" s="43"/>
      <c r="G204" s="81"/>
      <c r="H204" s="81"/>
      <c r="I204" s="133"/>
      <c r="J204" s="45"/>
    </row>
    <row r="205" spans="1:10" s="45" customFormat="1" ht="150" hidden="1" x14ac:dyDescent="0.25">
      <c r="A205" s="56" t="s">
        <v>45</v>
      </c>
      <c r="B205" s="99" t="s">
        <v>359</v>
      </c>
      <c r="C205" s="130" t="s">
        <v>356</v>
      </c>
      <c r="D205" s="134" t="s">
        <v>174</v>
      </c>
      <c r="E205" s="54"/>
      <c r="F205" s="43"/>
      <c r="G205" s="39"/>
      <c r="H205" s="39"/>
      <c r="I205" s="133"/>
      <c r="J205" s="118"/>
    </row>
    <row r="206" spans="1:10" s="45" customFormat="1" ht="105" hidden="1" x14ac:dyDescent="0.2">
      <c r="A206" s="108"/>
      <c r="B206" s="99" t="s">
        <v>360</v>
      </c>
      <c r="C206" s="132" t="s">
        <v>358</v>
      </c>
      <c r="D206" s="135"/>
      <c r="E206" s="54"/>
      <c r="F206" s="43"/>
      <c r="G206" s="39"/>
      <c r="H206" s="39"/>
      <c r="I206" s="133"/>
      <c r="J206" s="118"/>
    </row>
    <row r="207" spans="1:10" s="45" customFormat="1" ht="150" hidden="1" x14ac:dyDescent="0.25">
      <c r="A207" s="108"/>
      <c r="B207" s="99" t="s">
        <v>361</v>
      </c>
      <c r="C207" s="130" t="s">
        <v>356</v>
      </c>
      <c r="D207" s="135"/>
      <c r="E207" s="54"/>
      <c r="F207" s="43"/>
      <c r="G207" s="39"/>
      <c r="H207" s="39"/>
      <c r="I207" s="133"/>
      <c r="J207" s="118"/>
    </row>
    <row r="208" spans="1:10" s="45" customFormat="1" ht="105" hidden="1" x14ac:dyDescent="0.2">
      <c r="A208" s="62"/>
      <c r="B208" s="99" t="s">
        <v>362</v>
      </c>
      <c r="C208" s="132" t="s">
        <v>358</v>
      </c>
      <c r="D208" s="136"/>
      <c r="E208" s="55"/>
      <c r="F208" s="43"/>
      <c r="G208" s="39"/>
      <c r="H208" s="39"/>
      <c r="I208" s="137"/>
      <c r="J208" s="118"/>
    </row>
    <row r="209" spans="1:19" s="45" customFormat="1" hidden="1" x14ac:dyDescent="0.2">
      <c r="A209" s="32"/>
      <c r="B209" s="125"/>
      <c r="C209" s="126"/>
      <c r="D209" s="17"/>
      <c r="E209" s="18"/>
      <c r="F209" s="43"/>
      <c r="G209" s="39"/>
      <c r="H209" s="39"/>
      <c r="I209" s="31"/>
      <c r="J209" s="118"/>
    </row>
    <row r="210" spans="1:19" s="45" customFormat="1" x14ac:dyDescent="0.2">
      <c r="A210" s="117" t="s">
        <v>363</v>
      </c>
      <c r="B210" s="117"/>
      <c r="C210" s="117"/>
      <c r="D210" s="117"/>
      <c r="E210" s="22"/>
      <c r="F210" s="43">
        <f t="shared" ref="F210:H210" si="20">SUM(F211:F217)</f>
        <v>0</v>
      </c>
      <c r="G210" s="39">
        <f t="shared" si="20"/>
        <v>0</v>
      </c>
      <c r="H210" s="39">
        <f t="shared" si="20"/>
        <v>0</v>
      </c>
      <c r="I210" s="40"/>
      <c r="J210" s="118"/>
    </row>
    <row r="211" spans="1:19" s="26" customFormat="1" ht="30" hidden="1" x14ac:dyDescent="0.2">
      <c r="A211" s="56" t="s">
        <v>39</v>
      </c>
      <c r="B211" s="57" t="s">
        <v>40</v>
      </c>
      <c r="C211" s="58" t="s">
        <v>41</v>
      </c>
      <c r="D211" s="19" t="s">
        <v>31</v>
      </c>
      <c r="E211" s="52"/>
      <c r="F211" s="43"/>
      <c r="G211" s="43"/>
      <c r="H211" s="43"/>
      <c r="I211" s="59"/>
      <c r="J211" s="60"/>
      <c r="K211" s="61"/>
      <c r="L211" s="61"/>
      <c r="M211" s="61"/>
      <c r="N211" s="61"/>
      <c r="O211" s="61"/>
      <c r="P211" s="61"/>
      <c r="Q211" s="61"/>
      <c r="R211" s="61"/>
      <c r="S211" s="61"/>
    </row>
    <row r="212" spans="1:19" s="26" customFormat="1" ht="30" hidden="1" x14ac:dyDescent="0.2">
      <c r="A212" s="62"/>
      <c r="B212" s="57" t="s">
        <v>42</v>
      </c>
      <c r="C212" s="63"/>
      <c r="D212" s="19" t="s">
        <v>31</v>
      </c>
      <c r="E212" s="55"/>
      <c r="F212" s="43"/>
      <c r="G212" s="43"/>
      <c r="H212" s="43"/>
      <c r="I212" s="64"/>
      <c r="J212" s="65"/>
      <c r="K212" s="66"/>
      <c r="L212" s="66"/>
      <c r="M212" s="66"/>
      <c r="N212" s="66"/>
      <c r="O212" s="66"/>
      <c r="P212" s="66"/>
      <c r="Q212" s="66"/>
      <c r="R212" s="66"/>
      <c r="S212" s="66"/>
    </row>
    <row r="213" spans="1:19" s="45" customFormat="1" ht="30" hidden="1" customHeight="1" x14ac:dyDescent="0.2">
      <c r="A213" s="56" t="s">
        <v>321</v>
      </c>
      <c r="B213" s="57" t="s">
        <v>322</v>
      </c>
      <c r="C213" s="58" t="s">
        <v>30</v>
      </c>
      <c r="D213" s="72" t="s">
        <v>364</v>
      </c>
      <c r="E213" s="52" t="s">
        <v>365</v>
      </c>
      <c r="F213" s="43"/>
      <c r="G213" s="39"/>
      <c r="H213" s="39"/>
      <c r="I213" s="59"/>
      <c r="J213" s="162"/>
      <c r="K213" s="162"/>
      <c r="L213" s="162"/>
    </row>
    <row r="214" spans="1:19" s="45" customFormat="1" ht="30" hidden="1" x14ac:dyDescent="0.2">
      <c r="A214" s="108"/>
      <c r="B214" s="57" t="s">
        <v>366</v>
      </c>
      <c r="C214" s="69"/>
      <c r="D214" s="78"/>
      <c r="E214" s="54"/>
      <c r="F214" s="43"/>
      <c r="G214" s="39"/>
      <c r="H214" s="39"/>
      <c r="I214" s="64"/>
      <c r="J214" s="118"/>
      <c r="K214" s="118"/>
      <c r="L214" s="118"/>
    </row>
    <row r="215" spans="1:19" s="45" customFormat="1" ht="42.75" customHeight="1" x14ac:dyDescent="0.2">
      <c r="A215" s="108"/>
      <c r="B215" s="57" t="s">
        <v>367</v>
      </c>
      <c r="C215" s="69"/>
      <c r="D215" s="78"/>
      <c r="E215" s="54"/>
      <c r="F215" s="43">
        <v>113.9</v>
      </c>
      <c r="G215" s="39"/>
      <c r="H215" s="39"/>
      <c r="I215" s="59" t="s">
        <v>368</v>
      </c>
      <c r="J215" s="162"/>
      <c r="K215" s="162"/>
      <c r="L215" s="162"/>
    </row>
    <row r="216" spans="1:19" s="45" customFormat="1" ht="42.75" customHeight="1" x14ac:dyDescent="0.2">
      <c r="A216" s="62"/>
      <c r="B216" s="57" t="s">
        <v>369</v>
      </c>
      <c r="C216" s="63"/>
      <c r="D216" s="75"/>
      <c r="E216" s="55"/>
      <c r="F216" s="43">
        <v>-113.9</v>
      </c>
      <c r="G216" s="39"/>
      <c r="H216" s="39"/>
      <c r="I216" s="64"/>
      <c r="J216" s="118"/>
      <c r="K216" s="118"/>
      <c r="L216" s="118"/>
    </row>
    <row r="217" spans="1:19" s="45" customFormat="1" x14ac:dyDescent="0.2">
      <c r="A217" s="32"/>
      <c r="B217" s="42"/>
      <c r="C217" s="42"/>
      <c r="D217" s="17"/>
      <c r="E217" s="18"/>
      <c r="F217" s="43"/>
      <c r="G217" s="39"/>
      <c r="H217" s="39"/>
      <c r="I217" s="44"/>
      <c r="J217" s="118"/>
      <c r="K217" s="118"/>
      <c r="L217" s="118"/>
    </row>
    <row r="218" spans="1:19" s="70" customFormat="1" ht="33.75" customHeight="1" x14ac:dyDescent="0.2">
      <c r="A218" s="127" t="s">
        <v>370</v>
      </c>
      <c r="B218" s="127"/>
      <c r="C218" s="127"/>
      <c r="D218" s="127"/>
      <c r="E218" s="138"/>
      <c r="F218" s="139">
        <f t="shared" ref="F218:H218" si="21">SUM(F219:F230)</f>
        <v>2626.3999999999996</v>
      </c>
      <c r="G218" s="23">
        <f t="shared" si="21"/>
        <v>17964.800000000003</v>
      </c>
      <c r="H218" s="23">
        <f t="shared" si="21"/>
        <v>17964.8</v>
      </c>
      <c r="I218" s="140"/>
      <c r="J218" s="89"/>
      <c r="K218" s="89"/>
      <c r="L218" s="89"/>
    </row>
    <row r="219" spans="1:19" s="3" customFormat="1" ht="45" x14ac:dyDescent="0.2">
      <c r="A219" s="32" t="s">
        <v>13</v>
      </c>
      <c r="B219" s="32" t="s">
        <v>371</v>
      </c>
      <c r="C219" s="33" t="s">
        <v>30</v>
      </c>
      <c r="D219" s="17" t="s">
        <v>372</v>
      </c>
      <c r="E219" s="16"/>
      <c r="F219" s="141">
        <v>688.4</v>
      </c>
      <c r="G219" s="43">
        <v>6132.9</v>
      </c>
      <c r="H219" s="43">
        <v>6132.9</v>
      </c>
      <c r="I219" s="59" t="s">
        <v>373</v>
      </c>
      <c r="J219" s="87"/>
      <c r="K219" s="87"/>
      <c r="L219" s="87"/>
    </row>
    <row r="220" spans="1:19" s="3" customFormat="1" ht="45" x14ac:dyDescent="0.2">
      <c r="A220" s="32" t="s">
        <v>13</v>
      </c>
      <c r="B220" s="32" t="s">
        <v>374</v>
      </c>
      <c r="C220" s="33" t="s">
        <v>30</v>
      </c>
      <c r="D220" s="17" t="s">
        <v>375</v>
      </c>
      <c r="E220" s="16"/>
      <c r="F220" s="141">
        <f>1041.3-395.5</f>
        <v>645.79999999999995</v>
      </c>
      <c r="G220" s="43">
        <f>6251.1-4228.7</f>
        <v>2022.4000000000005</v>
      </c>
      <c r="H220" s="43">
        <v>2022.4</v>
      </c>
      <c r="I220" s="142"/>
      <c r="J220" s="87"/>
      <c r="K220" s="87"/>
      <c r="L220" s="87"/>
    </row>
    <row r="221" spans="1:19" s="3" customFormat="1" ht="45" x14ac:dyDescent="0.2">
      <c r="A221" s="32" t="s">
        <v>39</v>
      </c>
      <c r="B221" s="32" t="s">
        <v>376</v>
      </c>
      <c r="C221" s="33" t="s">
        <v>41</v>
      </c>
      <c r="D221" s="17" t="s">
        <v>375</v>
      </c>
      <c r="E221" s="16"/>
      <c r="F221" s="141">
        <v>354.8</v>
      </c>
      <c r="G221" s="43">
        <v>4685.3999999999996</v>
      </c>
      <c r="H221" s="43">
        <v>4685.3999999999996</v>
      </c>
      <c r="I221" s="142"/>
      <c r="J221" s="87"/>
      <c r="K221" s="87"/>
      <c r="L221" s="87"/>
    </row>
    <row r="222" spans="1:19" s="3" customFormat="1" ht="105" x14ac:dyDescent="0.2">
      <c r="A222" s="32" t="s">
        <v>13</v>
      </c>
      <c r="B222" s="32" t="s">
        <v>377</v>
      </c>
      <c r="C222" s="33" t="s">
        <v>378</v>
      </c>
      <c r="D222" s="17" t="s">
        <v>375</v>
      </c>
      <c r="E222" s="16"/>
      <c r="F222" s="141">
        <v>62.2</v>
      </c>
      <c r="G222" s="43">
        <v>617.5</v>
      </c>
      <c r="H222" s="43">
        <v>617.5</v>
      </c>
      <c r="I222" s="142"/>
      <c r="J222" s="87"/>
      <c r="K222" s="87"/>
      <c r="L222" s="87"/>
    </row>
    <row r="223" spans="1:19" s="3" customFormat="1" ht="150" x14ac:dyDescent="0.2">
      <c r="A223" s="32" t="s">
        <v>13</v>
      </c>
      <c r="B223" s="32" t="s">
        <v>379</v>
      </c>
      <c r="C223" s="33" t="s">
        <v>380</v>
      </c>
      <c r="D223" s="17" t="s">
        <v>375</v>
      </c>
      <c r="E223" s="16"/>
      <c r="F223" s="141">
        <v>9.6999999999999993</v>
      </c>
      <c r="G223" s="43">
        <v>116.1</v>
      </c>
      <c r="H223" s="43">
        <v>116.1</v>
      </c>
      <c r="I223" s="142"/>
      <c r="J223" s="87"/>
      <c r="K223" s="87"/>
      <c r="L223" s="87"/>
    </row>
    <row r="224" spans="1:19" s="3" customFormat="1" ht="45" x14ac:dyDescent="0.2">
      <c r="A224" s="32" t="s">
        <v>343</v>
      </c>
      <c r="B224" s="32" t="s">
        <v>381</v>
      </c>
      <c r="C224" s="33" t="s">
        <v>30</v>
      </c>
      <c r="D224" s="17" t="s">
        <v>375</v>
      </c>
      <c r="E224" s="16"/>
      <c r="F224" s="141">
        <v>143.5</v>
      </c>
      <c r="G224" s="43">
        <v>2180.4</v>
      </c>
      <c r="H224" s="43">
        <v>2180.4</v>
      </c>
      <c r="I224" s="142"/>
      <c r="J224" s="87"/>
      <c r="K224" s="87"/>
      <c r="L224" s="87"/>
    </row>
    <row r="225" spans="1:12" s="3" customFormat="1" ht="45" x14ac:dyDescent="0.2">
      <c r="A225" s="32" t="s">
        <v>321</v>
      </c>
      <c r="B225" s="32" t="s">
        <v>322</v>
      </c>
      <c r="C225" s="33" t="s">
        <v>30</v>
      </c>
      <c r="D225" s="17" t="s">
        <v>372</v>
      </c>
      <c r="E225" s="16"/>
      <c r="F225" s="141">
        <v>0</v>
      </c>
      <c r="G225" s="43">
        <v>-5239.8</v>
      </c>
      <c r="H225" s="43">
        <v>-5239.8</v>
      </c>
      <c r="I225" s="142"/>
      <c r="J225" s="87"/>
      <c r="K225" s="87"/>
      <c r="L225" s="87"/>
    </row>
    <row r="226" spans="1:12" s="3" customFormat="1" ht="45" x14ac:dyDescent="0.2">
      <c r="A226" s="32" t="s">
        <v>321</v>
      </c>
      <c r="B226" s="32" t="s">
        <v>367</v>
      </c>
      <c r="C226" s="33" t="s">
        <v>30</v>
      </c>
      <c r="D226" s="17" t="s">
        <v>372</v>
      </c>
      <c r="E226" s="16"/>
      <c r="F226" s="141">
        <v>0</v>
      </c>
      <c r="G226" s="43">
        <v>1176.0999999999999</v>
      </c>
      <c r="H226" s="43">
        <v>1176.0999999999999</v>
      </c>
      <c r="I226" s="142"/>
      <c r="J226" s="87"/>
      <c r="K226" s="87"/>
      <c r="L226" s="87"/>
    </row>
    <row r="227" spans="1:12" s="3" customFormat="1" ht="45" x14ac:dyDescent="0.2">
      <c r="A227" s="32" t="s">
        <v>321</v>
      </c>
      <c r="B227" s="32" t="s">
        <v>366</v>
      </c>
      <c r="C227" s="33" t="s">
        <v>30</v>
      </c>
      <c r="D227" s="17" t="s">
        <v>372</v>
      </c>
      <c r="E227" s="16"/>
      <c r="F227" s="141">
        <v>583</v>
      </c>
      <c r="G227" s="43">
        <v>4678.6000000000004</v>
      </c>
      <c r="H227" s="43">
        <v>4678.6000000000004</v>
      </c>
      <c r="I227" s="142"/>
      <c r="J227" s="87"/>
      <c r="K227" s="87"/>
      <c r="L227" s="87"/>
    </row>
    <row r="228" spans="1:12" s="3" customFormat="1" ht="45" x14ac:dyDescent="0.2">
      <c r="A228" s="32" t="s">
        <v>382</v>
      </c>
      <c r="B228" s="32" t="s">
        <v>383</v>
      </c>
      <c r="C228" s="33" t="s">
        <v>30</v>
      </c>
      <c r="D228" s="17" t="s">
        <v>375</v>
      </c>
      <c r="E228" s="16"/>
      <c r="F228" s="141">
        <v>85.7</v>
      </c>
      <c r="G228" s="43">
        <v>1028.2</v>
      </c>
      <c r="H228" s="43">
        <v>1028.2</v>
      </c>
      <c r="I228" s="142"/>
      <c r="J228" s="87"/>
      <c r="K228" s="87"/>
      <c r="L228" s="87"/>
    </row>
    <row r="229" spans="1:12" s="3" customFormat="1" ht="45" x14ac:dyDescent="0.2">
      <c r="A229" s="32" t="s">
        <v>19</v>
      </c>
      <c r="B229" s="32" t="s">
        <v>384</v>
      </c>
      <c r="C229" s="33" t="s">
        <v>30</v>
      </c>
      <c r="D229" s="17" t="s">
        <v>372</v>
      </c>
      <c r="E229" s="16"/>
      <c r="F229" s="141">
        <v>30.5</v>
      </c>
      <c r="G229" s="43">
        <v>277.7</v>
      </c>
      <c r="H229" s="43">
        <v>277.7</v>
      </c>
      <c r="I229" s="142"/>
      <c r="J229" s="87"/>
      <c r="K229" s="87"/>
      <c r="L229" s="87"/>
    </row>
    <row r="230" spans="1:12" s="3" customFormat="1" ht="45" x14ac:dyDescent="0.2">
      <c r="A230" s="32" t="s">
        <v>19</v>
      </c>
      <c r="B230" s="32" t="s">
        <v>385</v>
      </c>
      <c r="C230" s="33" t="s">
        <v>30</v>
      </c>
      <c r="D230" s="17" t="s">
        <v>372</v>
      </c>
      <c r="E230" s="16"/>
      <c r="F230" s="141">
        <v>22.8</v>
      </c>
      <c r="G230" s="43">
        <v>289.3</v>
      </c>
      <c r="H230" s="43">
        <v>289.3</v>
      </c>
      <c r="I230" s="64"/>
      <c r="J230" s="87"/>
      <c r="K230" s="87"/>
      <c r="L230" s="87"/>
    </row>
    <row r="231" spans="1:12" s="45" customFormat="1" x14ac:dyDescent="0.2">
      <c r="A231" s="32"/>
      <c r="B231" s="42"/>
      <c r="C231" s="126"/>
      <c r="D231" s="19"/>
      <c r="E231" s="18"/>
      <c r="F231" s="43"/>
      <c r="G231" s="43"/>
      <c r="H231" s="43"/>
      <c r="I231" s="79"/>
      <c r="J231" s="118"/>
    </row>
    <row r="232" spans="1:12" s="45" customFormat="1" hidden="1" x14ac:dyDescent="0.2">
      <c r="A232" s="67"/>
      <c r="B232" s="57"/>
      <c r="C232" s="143"/>
      <c r="D232" s="19"/>
      <c r="E232" s="18"/>
      <c r="F232" s="43"/>
      <c r="G232" s="43"/>
      <c r="H232" s="43"/>
      <c r="I232" s="79"/>
      <c r="J232" s="118"/>
    </row>
    <row r="233" spans="1:12" s="45" customFormat="1" hidden="1" x14ac:dyDescent="0.2">
      <c r="A233" s="67"/>
      <c r="B233" s="57"/>
      <c r="C233" s="143"/>
      <c r="D233" s="19"/>
      <c r="E233" s="18"/>
      <c r="F233" s="43"/>
      <c r="G233" s="43"/>
      <c r="H233" s="43"/>
      <c r="I233" s="79"/>
      <c r="J233" s="118"/>
    </row>
    <row r="234" spans="1:12" s="45" customFormat="1" hidden="1" x14ac:dyDescent="0.2">
      <c r="A234" s="67"/>
      <c r="B234" s="57"/>
      <c r="C234" s="143"/>
      <c r="D234" s="19"/>
      <c r="E234" s="18"/>
      <c r="F234" s="43"/>
      <c r="G234" s="43"/>
      <c r="H234" s="43"/>
      <c r="I234" s="79"/>
      <c r="J234" s="118"/>
    </row>
    <row r="235" spans="1:12" s="45" customFormat="1" hidden="1" x14ac:dyDescent="0.2">
      <c r="A235" s="67"/>
      <c r="B235" s="57"/>
      <c r="C235" s="143"/>
      <c r="D235" s="19"/>
      <c r="E235" s="18"/>
      <c r="F235" s="43"/>
      <c r="G235" s="43"/>
      <c r="H235" s="43"/>
      <c r="I235" s="79"/>
      <c r="J235" s="118"/>
    </row>
    <row r="236" spans="1:12" s="45" customFormat="1" hidden="1" x14ac:dyDescent="0.2">
      <c r="A236" s="67"/>
      <c r="B236" s="57"/>
      <c r="C236" s="143"/>
      <c r="D236" s="19"/>
      <c r="E236" s="18"/>
      <c r="F236" s="43"/>
      <c r="G236" s="43"/>
      <c r="H236" s="43"/>
      <c r="I236" s="79"/>
      <c r="J236" s="118"/>
    </row>
    <row r="237" spans="1:12" s="45" customFormat="1" hidden="1" x14ac:dyDescent="0.2">
      <c r="A237" s="67"/>
      <c r="B237" s="57"/>
      <c r="C237" s="143"/>
      <c r="D237" s="19"/>
      <c r="E237" s="18"/>
      <c r="F237" s="43"/>
      <c r="G237" s="43"/>
      <c r="H237" s="43"/>
      <c r="I237" s="79"/>
      <c r="J237" s="118"/>
    </row>
    <row r="238" spans="1:12" s="45" customFormat="1" hidden="1" x14ac:dyDescent="0.2">
      <c r="A238" s="67"/>
      <c r="B238" s="57"/>
      <c r="C238" s="143"/>
      <c r="D238" s="19"/>
      <c r="E238" s="18"/>
      <c r="F238" s="43"/>
      <c r="G238" s="43"/>
      <c r="H238" s="43"/>
      <c r="I238" s="79"/>
      <c r="J238" s="118"/>
    </row>
    <row r="239" spans="1:12" s="45" customFormat="1" hidden="1" x14ac:dyDescent="0.2">
      <c r="A239" s="67"/>
      <c r="B239" s="57"/>
      <c r="C239" s="143"/>
      <c r="D239" s="19"/>
      <c r="E239" s="18"/>
      <c r="F239" s="43"/>
      <c r="G239" s="43"/>
      <c r="H239" s="43"/>
      <c r="I239" s="79"/>
      <c r="J239" s="118"/>
    </row>
    <row r="240" spans="1:12" s="45" customFormat="1" hidden="1" x14ac:dyDescent="0.2">
      <c r="A240" s="67"/>
      <c r="B240" s="57"/>
      <c r="C240" s="143"/>
      <c r="D240" s="19"/>
      <c r="E240" s="18"/>
      <c r="F240" s="43"/>
      <c r="G240" s="43"/>
      <c r="H240" s="43"/>
      <c r="I240" s="79"/>
      <c r="J240" s="118"/>
    </row>
    <row r="241" spans="1:12" s="45" customFormat="1" hidden="1" x14ac:dyDescent="0.2">
      <c r="A241" s="67"/>
      <c r="B241" s="57"/>
      <c r="C241" s="143"/>
      <c r="D241" s="19"/>
      <c r="E241" s="18"/>
      <c r="F241" s="43"/>
      <c r="G241" s="43"/>
      <c r="H241" s="43"/>
      <c r="I241" s="79"/>
      <c r="J241" s="118"/>
    </row>
    <row r="242" spans="1:12" s="45" customFormat="1" hidden="1" x14ac:dyDescent="0.2">
      <c r="A242" s="67"/>
      <c r="B242" s="57"/>
      <c r="C242" s="143"/>
      <c r="D242" s="19"/>
      <c r="E242" s="18"/>
      <c r="F242" s="43"/>
      <c r="G242" s="43"/>
      <c r="H242" s="43"/>
      <c r="I242" s="79"/>
      <c r="J242" s="118"/>
    </row>
    <row r="243" spans="1:12" s="45" customFormat="1" hidden="1" x14ac:dyDescent="0.2">
      <c r="A243" s="67"/>
      <c r="B243" s="57"/>
      <c r="C243" s="143"/>
      <c r="D243" s="19"/>
      <c r="E243" s="18"/>
      <c r="F243" s="43"/>
      <c r="G243" s="43"/>
      <c r="H243" s="43"/>
      <c r="I243" s="79"/>
      <c r="J243" s="118"/>
    </row>
    <row r="244" spans="1:12" s="45" customFormat="1" hidden="1" x14ac:dyDescent="0.2">
      <c r="A244" s="67"/>
      <c r="B244" s="57"/>
      <c r="C244" s="143"/>
      <c r="D244" s="19"/>
      <c r="E244" s="18"/>
      <c r="F244" s="43"/>
      <c r="G244" s="43"/>
      <c r="H244" s="43"/>
      <c r="I244" s="79"/>
      <c r="J244" s="118"/>
    </row>
    <row r="245" spans="1:12" s="45" customFormat="1" hidden="1" x14ac:dyDescent="0.2">
      <c r="A245" s="67"/>
      <c r="B245" s="57"/>
      <c r="C245" s="143"/>
      <c r="D245" s="82"/>
      <c r="E245" s="114"/>
      <c r="F245" s="43"/>
      <c r="G245" s="43"/>
      <c r="H245" s="43"/>
      <c r="I245" s="40"/>
      <c r="J245" s="118"/>
    </row>
    <row r="246" spans="1:12" s="70" customFormat="1" ht="14.25" hidden="1" x14ac:dyDescent="0.2">
      <c r="A246" s="127" t="s">
        <v>386</v>
      </c>
      <c r="B246" s="127"/>
      <c r="C246" s="127"/>
      <c r="D246" s="127"/>
      <c r="E246" s="138"/>
      <c r="F246" s="24">
        <f t="shared" ref="F246:H246" si="22">SUM(F247:F248)</f>
        <v>0</v>
      </c>
      <c r="G246" s="23">
        <f t="shared" si="22"/>
        <v>0</v>
      </c>
      <c r="H246" s="23">
        <f t="shared" si="22"/>
        <v>0</v>
      </c>
      <c r="I246" s="140"/>
      <c r="J246" s="89"/>
      <c r="K246" s="89"/>
      <c r="L246" s="89"/>
    </row>
    <row r="247" spans="1:12" s="45" customFormat="1" ht="30" hidden="1" x14ac:dyDescent="0.2">
      <c r="A247" s="56" t="s">
        <v>87</v>
      </c>
      <c r="B247" s="57" t="s">
        <v>387</v>
      </c>
      <c r="C247" s="58" t="s">
        <v>52</v>
      </c>
      <c r="D247" s="134" t="s">
        <v>31</v>
      </c>
      <c r="E247" s="83"/>
      <c r="F247" s="43"/>
      <c r="G247" s="43"/>
      <c r="H247" s="43"/>
      <c r="I247" s="59"/>
      <c r="J247" s="118"/>
    </row>
    <row r="248" spans="1:12" s="45" customFormat="1" ht="30" hidden="1" x14ac:dyDescent="0.2">
      <c r="A248" s="62"/>
      <c r="B248" s="57" t="s">
        <v>388</v>
      </c>
      <c r="C248" s="63"/>
      <c r="D248" s="136"/>
      <c r="E248" s="83"/>
      <c r="F248" s="43"/>
      <c r="G248" s="43"/>
      <c r="H248" s="43"/>
      <c r="I248" s="64"/>
      <c r="J248" s="118"/>
    </row>
    <row r="249" spans="1:12" s="45" customFormat="1" hidden="1" x14ac:dyDescent="0.2">
      <c r="A249" s="67"/>
      <c r="B249" s="57"/>
      <c r="C249" s="143"/>
      <c r="D249" s="82"/>
      <c r="E249" s="114"/>
      <c r="F249" s="43"/>
      <c r="G249" s="43"/>
      <c r="H249" s="43"/>
      <c r="I249" s="40"/>
      <c r="J249" s="118"/>
    </row>
    <row r="250" spans="1:12" s="45" customFormat="1" hidden="1" x14ac:dyDescent="0.2">
      <c r="A250" s="32"/>
      <c r="B250" s="125"/>
      <c r="C250" s="132"/>
      <c r="D250" s="17"/>
      <c r="E250" s="18"/>
      <c r="F250" s="43"/>
      <c r="G250" s="43"/>
      <c r="H250" s="43"/>
      <c r="I250" s="40"/>
      <c r="J250" s="118"/>
    </row>
    <row r="251" spans="1:12" s="26" customFormat="1" x14ac:dyDescent="0.2">
      <c r="A251" s="144"/>
      <c r="B251" s="145" t="s">
        <v>389</v>
      </c>
      <c r="C251" s="145"/>
      <c r="D251" s="146"/>
      <c r="E251" s="22"/>
      <c r="F251" s="39">
        <f t="shared" ref="F251:H251" si="23">F5</f>
        <v>-3.1999999999999993</v>
      </c>
      <c r="G251" s="39">
        <f t="shared" si="23"/>
        <v>0</v>
      </c>
      <c r="H251" s="39">
        <f t="shared" si="23"/>
        <v>0</v>
      </c>
      <c r="I251" s="147"/>
      <c r="J251" s="12"/>
    </row>
    <row r="252" spans="1:12" s="26" customFormat="1" x14ac:dyDescent="0.2">
      <c r="A252" s="144"/>
      <c r="B252" s="145" t="s">
        <v>390</v>
      </c>
      <c r="C252" s="145"/>
      <c r="D252" s="146"/>
      <c r="E252" s="22"/>
      <c r="F252" s="39">
        <f t="shared" ref="F252:H252" si="24">F9</f>
        <v>-22254.499999999993</v>
      </c>
      <c r="G252" s="39">
        <f t="shared" si="24"/>
        <v>63387.099999999991</v>
      </c>
      <c r="H252" s="39">
        <f t="shared" si="24"/>
        <v>19643.700000000004</v>
      </c>
      <c r="I252" s="147"/>
      <c r="J252" s="12"/>
    </row>
    <row r="258" spans="1:26" s="153" customFormat="1" x14ac:dyDescent="0.25">
      <c r="A258" s="150"/>
      <c r="B258" s="152"/>
      <c r="C258" s="148"/>
      <c r="D258" s="154"/>
      <c r="E258" s="155"/>
      <c r="I258" s="151"/>
      <c r="J258" s="149"/>
      <c r="K258" s="149"/>
      <c r="L258" s="149"/>
      <c r="M258" s="149"/>
      <c r="N258" s="149"/>
      <c r="O258" s="149"/>
      <c r="P258" s="149"/>
      <c r="Q258" s="149"/>
      <c r="R258" s="149"/>
      <c r="S258" s="149"/>
      <c r="T258" s="149"/>
      <c r="U258" s="149"/>
      <c r="V258" s="149"/>
      <c r="W258" s="149"/>
      <c r="X258" s="149"/>
      <c r="Y258" s="149"/>
      <c r="Z258" s="149"/>
    </row>
    <row r="259" spans="1:26" s="153" customFormat="1" x14ac:dyDescent="0.25">
      <c r="A259" s="150"/>
      <c r="B259" s="152"/>
      <c r="C259" s="148"/>
      <c r="D259" s="154"/>
      <c r="E259" s="155"/>
      <c r="I259" s="151"/>
      <c r="J259" s="149"/>
      <c r="K259" s="149"/>
      <c r="L259" s="149"/>
      <c r="M259" s="149"/>
      <c r="N259" s="149"/>
      <c r="O259" s="149"/>
      <c r="P259" s="149"/>
      <c r="Q259" s="149"/>
      <c r="R259" s="149"/>
      <c r="S259" s="149"/>
      <c r="T259" s="149"/>
      <c r="U259" s="149"/>
      <c r="V259" s="149"/>
      <c r="W259" s="149"/>
      <c r="X259" s="149"/>
      <c r="Y259" s="149"/>
      <c r="Z259" s="149"/>
    </row>
    <row r="266" spans="1:26" s="153" customFormat="1" x14ac:dyDescent="0.25">
      <c r="A266" s="150"/>
      <c r="B266" s="152"/>
      <c r="C266" s="148"/>
      <c r="D266" s="154"/>
      <c r="E266" s="155"/>
      <c r="I266" s="151"/>
      <c r="J266" s="149"/>
      <c r="K266" s="149"/>
      <c r="L266" s="149"/>
      <c r="M266" s="149"/>
      <c r="N266" s="149"/>
      <c r="O266" s="149"/>
      <c r="P266" s="149"/>
      <c r="Q266" s="149"/>
      <c r="R266" s="149"/>
      <c r="S266" s="149"/>
      <c r="T266" s="149"/>
      <c r="U266" s="149"/>
      <c r="V266" s="149"/>
      <c r="W266" s="149"/>
      <c r="X266" s="149"/>
      <c r="Y266" s="149"/>
      <c r="Z266" s="149"/>
    </row>
  </sheetData>
  <mergeCells count="130">
    <mergeCell ref="B252:C252"/>
    <mergeCell ref="A247:A248"/>
    <mergeCell ref="C247:C248"/>
    <mergeCell ref="D247:D248"/>
    <mergeCell ref="E247:E248"/>
    <mergeCell ref="I247:I248"/>
    <mergeCell ref="B251:C251"/>
    <mergeCell ref="J213:L213"/>
    <mergeCell ref="I215:I216"/>
    <mergeCell ref="J215:L215"/>
    <mergeCell ref="A218:D218"/>
    <mergeCell ref="I219:I230"/>
    <mergeCell ref="A246:D246"/>
    <mergeCell ref="A211:A212"/>
    <mergeCell ref="C211:C212"/>
    <mergeCell ref="E211:E212"/>
    <mergeCell ref="I211:I212"/>
    <mergeCell ref="J211:S211"/>
    <mergeCell ref="A213:A216"/>
    <mergeCell ref="C213:C216"/>
    <mergeCell ref="D213:D216"/>
    <mergeCell ref="E213:E216"/>
    <mergeCell ref="I213:I214"/>
    <mergeCell ref="A203:A204"/>
    <mergeCell ref="E203:E208"/>
    <mergeCell ref="I203:I208"/>
    <mergeCell ref="A205:A208"/>
    <mergeCell ref="D205:D208"/>
    <mergeCell ref="A210:D210"/>
    <mergeCell ref="C188:C192"/>
    <mergeCell ref="A196:D196"/>
    <mergeCell ref="C197:C200"/>
    <mergeCell ref="E197:E198"/>
    <mergeCell ref="I197:I198"/>
    <mergeCell ref="A202:D202"/>
    <mergeCell ref="A177:D177"/>
    <mergeCell ref="A179:A180"/>
    <mergeCell ref="E179:E180"/>
    <mergeCell ref="I179:I180"/>
    <mergeCell ref="C181:C183"/>
    <mergeCell ref="A185:D185"/>
    <mergeCell ref="A157:D157"/>
    <mergeCell ref="J158:K158"/>
    <mergeCell ref="J162:K162"/>
    <mergeCell ref="C163:C175"/>
    <mergeCell ref="E163:E166"/>
    <mergeCell ref="J168:P168"/>
    <mergeCell ref="J170:P170"/>
    <mergeCell ref="C146:C147"/>
    <mergeCell ref="J146:K146"/>
    <mergeCell ref="A148:A151"/>
    <mergeCell ref="B148:B151"/>
    <mergeCell ref="C148:C155"/>
    <mergeCell ref="D148:D151"/>
    <mergeCell ref="E148:E151"/>
    <mergeCell ref="E132:E133"/>
    <mergeCell ref="E136:E137"/>
    <mergeCell ref="I136:I137"/>
    <mergeCell ref="A139:D139"/>
    <mergeCell ref="C141:C142"/>
    <mergeCell ref="A145:D145"/>
    <mergeCell ref="C115:C116"/>
    <mergeCell ref="A118:D118"/>
    <mergeCell ref="C119:C121"/>
    <mergeCell ref="C122:C125"/>
    <mergeCell ref="A127:D127"/>
    <mergeCell ref="C130:C137"/>
    <mergeCell ref="A132:A133"/>
    <mergeCell ref="B132:B133"/>
    <mergeCell ref="D132:D133"/>
    <mergeCell ref="C108:C114"/>
    <mergeCell ref="A113:A114"/>
    <mergeCell ref="B113:B114"/>
    <mergeCell ref="D113:D114"/>
    <mergeCell ref="E113:E114"/>
    <mergeCell ref="I113:I114"/>
    <mergeCell ref="J81:M81"/>
    <mergeCell ref="A89:D89"/>
    <mergeCell ref="C91:C98"/>
    <mergeCell ref="C99:C105"/>
    <mergeCell ref="E99:E104"/>
    <mergeCell ref="A107:D107"/>
    <mergeCell ref="A67:A68"/>
    <mergeCell ref="E67:E68"/>
    <mergeCell ref="I67:I68"/>
    <mergeCell ref="C69:C70"/>
    <mergeCell ref="C71:C87"/>
    <mergeCell ref="E79:E80"/>
    <mergeCell ref="A59:D59"/>
    <mergeCell ref="A62:D62"/>
    <mergeCell ref="A63:A64"/>
    <mergeCell ref="E63:E64"/>
    <mergeCell ref="I63:I64"/>
    <mergeCell ref="A65:A66"/>
    <mergeCell ref="E65:E66"/>
    <mergeCell ref="I65:I66"/>
    <mergeCell ref="E32:E34"/>
    <mergeCell ref="E35:E36"/>
    <mergeCell ref="E37:E41"/>
    <mergeCell ref="A49:D49"/>
    <mergeCell ref="C50:C51"/>
    <mergeCell ref="C52:C57"/>
    <mergeCell ref="J19:S19"/>
    <mergeCell ref="A23:D23"/>
    <mergeCell ref="C25:C43"/>
    <mergeCell ref="A29:A30"/>
    <mergeCell ref="B29:B30"/>
    <mergeCell ref="D29:D30"/>
    <mergeCell ref="E29:E30"/>
    <mergeCell ref="A32:A34"/>
    <mergeCell ref="B32:B34"/>
    <mergeCell ref="D32:D34"/>
    <mergeCell ref="E16:E18"/>
    <mergeCell ref="I16:I18"/>
    <mergeCell ref="A19:A20"/>
    <mergeCell ref="C19:C20"/>
    <mergeCell ref="E19:E20"/>
    <mergeCell ref="I19:I20"/>
    <mergeCell ref="A10:D10"/>
    <mergeCell ref="A11:D11"/>
    <mergeCell ref="A14:D14"/>
    <mergeCell ref="A16:A18"/>
    <mergeCell ref="C16:C18"/>
    <mergeCell ref="D16:D18"/>
    <mergeCell ref="B1:I1"/>
    <mergeCell ref="A3:F3"/>
    <mergeCell ref="G3:H3"/>
    <mergeCell ref="I3:I4"/>
    <mergeCell ref="A5:D5"/>
    <mergeCell ref="A9:D9"/>
  </mergeCells>
  <printOptions horizontalCentered="1"/>
  <pageMargins left="0.25" right="0.25" top="0.75" bottom="0.75" header="0.3" footer="0.3"/>
  <pageSetup paperSize="9" scale="61" fitToHeight="0" orientation="landscape" horizontalDpi="4294967295" verticalDpi="4294967295" r:id="rId1"/>
  <headerFooter alignWithMargins="0"/>
  <rowBreaks count="9" manualBreakCount="9">
    <brk id="8" max="15" man="1"/>
    <brk id="32" max="15" man="1"/>
    <brk id="95" max="15" man="1"/>
    <brk id="126" max="15" man="1"/>
    <brk id="138" max="15" man="1"/>
    <brk id="154" max="15" man="1"/>
    <brk id="176" max="15" man="1"/>
    <brk id="187" max="8" man="1"/>
    <brk id="19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Перв. поправки 31.10.2024</vt:lpstr>
      <vt:lpstr>'Перв. поправки 31.10.2024'!Заголовки_для_печати</vt:lpstr>
      <vt:lpstr>'Перв. поправки 31.10.2024'!Область_печати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Батманова Светлана Юрьевна</dc:creator>
  <cp:lastModifiedBy>Батманова Светлана Юрьевна</cp:lastModifiedBy>
  <cp:lastPrinted>2024-10-31T09:14:36Z</cp:lastPrinted>
  <dcterms:created xsi:type="dcterms:W3CDTF">2024-10-31T09:03:47Z</dcterms:created>
  <dcterms:modified xsi:type="dcterms:W3CDTF">2024-10-31T09:14:37Z</dcterms:modified>
</cp:coreProperties>
</file>