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definedNames>
    <definedName name="_xlnm._FilterDatabase" localSheetId="0" hidden="1">Лист1!$D$4:$H$79</definedName>
    <definedName name="_xlnm.Print_Titles" localSheetId="0">Лист1!$4:$5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G6" i="1"/>
  <c r="H6" i="1"/>
  <c r="E88" i="1"/>
  <c r="F88" i="1"/>
  <c r="G88" i="1"/>
  <c r="H88" i="1"/>
  <c r="D88" i="1"/>
  <c r="E85" i="1"/>
  <c r="F85" i="1"/>
  <c r="G85" i="1"/>
  <c r="H85" i="1"/>
  <c r="D85" i="1"/>
  <c r="E53" i="1"/>
  <c r="F53" i="1"/>
  <c r="G53" i="1"/>
  <c r="H53" i="1"/>
  <c r="D53" i="1"/>
  <c r="E25" i="1" l="1"/>
  <c r="D72" i="1" l="1"/>
  <c r="E56" i="1"/>
  <c r="F56" i="1"/>
  <c r="G56" i="1"/>
  <c r="H56" i="1"/>
  <c r="D56" i="1"/>
  <c r="D26" i="1"/>
  <c r="E12" i="1"/>
  <c r="F12" i="1"/>
  <c r="F11" i="1" s="1"/>
  <c r="G12" i="1"/>
  <c r="G11" i="1" s="1"/>
  <c r="H12" i="1"/>
  <c r="H11" i="1" s="1"/>
  <c r="D12" i="1"/>
  <c r="D23" i="1" l="1"/>
  <c r="E23" i="1"/>
  <c r="H80" i="1" l="1"/>
  <c r="G80" i="1"/>
  <c r="F80" i="1"/>
  <c r="E80" i="1"/>
  <c r="D80" i="1"/>
  <c r="H46" i="1"/>
  <c r="G46" i="1"/>
  <c r="F46" i="1"/>
  <c r="E46" i="1"/>
  <c r="D46" i="1"/>
  <c r="F25" i="1"/>
  <c r="H25" i="1"/>
  <c r="G25" i="1"/>
  <c r="D25" i="1"/>
  <c r="H64" i="1" l="1"/>
  <c r="G64" i="1"/>
  <c r="F64" i="1"/>
  <c r="E64" i="1"/>
  <c r="D64" i="1"/>
  <c r="D41" i="1" l="1"/>
  <c r="E72" i="1" l="1"/>
  <c r="F72" i="1"/>
  <c r="G72" i="1"/>
  <c r="H72" i="1"/>
  <c r="E33" i="1" l="1"/>
  <c r="F33" i="1"/>
  <c r="G33" i="1"/>
  <c r="H33" i="1"/>
  <c r="D33" i="1"/>
  <c r="D19" i="1"/>
  <c r="E7" i="1" l="1"/>
  <c r="D36" i="1" l="1"/>
  <c r="D17" i="1"/>
  <c r="D7" i="1"/>
  <c r="E39" i="1" l="1"/>
  <c r="F39" i="1"/>
  <c r="G39" i="1"/>
  <c r="H39" i="1"/>
  <c r="D39" i="1"/>
  <c r="D6" i="1" s="1"/>
  <c r="E69" i="1"/>
  <c r="F69" i="1"/>
  <c r="G69" i="1"/>
  <c r="H69" i="1"/>
  <c r="D69" i="1"/>
  <c r="E61" i="1"/>
  <c r="F61" i="1"/>
  <c r="G61" i="1"/>
  <c r="H61" i="1"/>
  <c r="D61" i="1"/>
  <c r="E41" i="1"/>
  <c r="E6" i="1" s="1"/>
  <c r="F41" i="1"/>
  <c r="G41" i="1"/>
  <c r="H41" i="1"/>
  <c r="E36" i="1"/>
  <c r="F36" i="1"/>
  <c r="G36" i="1"/>
  <c r="H36" i="1"/>
  <c r="E21" i="1"/>
  <c r="D21" i="1"/>
  <c r="D11" i="1" s="1"/>
  <c r="E19" i="1"/>
  <c r="E17" i="1"/>
  <c r="F7" i="1"/>
  <c r="G7" i="1"/>
  <c r="H7" i="1"/>
  <c r="E11" i="1" l="1"/>
</calcChain>
</file>

<file path=xl/sharedStrings.xml><?xml version="1.0" encoding="utf-8"?>
<sst xmlns="http://schemas.openxmlformats.org/spreadsheetml/2006/main" count="179" uniqueCount="169">
  <si>
    <t>Наименование</t>
  </si>
  <si>
    <t>Целевая статья</t>
  </si>
  <si>
    <t xml:space="preserve">ВСЕГО </t>
  </si>
  <si>
    <t>30.0.00.00000</t>
  </si>
  <si>
    <t>Расходы на содержание органов местного самоуправления и обеспечение их функций</t>
  </si>
  <si>
    <t>30.0.00.81010</t>
  </si>
  <si>
    <t xml:space="preserve">Дотация на выравнивание бюджетной обеспеченности поселений </t>
  </si>
  <si>
    <t>30.0.00.89110</t>
  </si>
  <si>
    <t xml:space="preserve">Иные межбюджетные трансферты на поддержку мер по обеспечению сбалансированности бюджетов поселений </t>
  </si>
  <si>
    <t>30.0.00.89120</t>
  </si>
  <si>
    <t>31.0.00.00000</t>
  </si>
  <si>
    <t>Подпрограмма 1 "Реализация функций муниципального управления"</t>
  </si>
  <si>
    <t>31.1.00.00000</t>
  </si>
  <si>
    <t>31.1.00.81010</t>
  </si>
  <si>
    <t>Пенсии за выслугу лет муниципальным служащим в соответствии с законом Ненецкого автономного округа от 24.10.2007 № 140-ОЗ "О муниципальной службе в Ненецком автономном округе"</t>
  </si>
  <si>
    <t>31.1.00.84010</t>
  </si>
  <si>
    <t>Пенсии за выслугу лет лицам, замещавшим выборные должности местного самоуправления, в соответствии с законом Ненецкого автономного округа от 01.07.2008 № 35-ОЗ "О гарантиях лицам, замещающим выборные должности местного самоуправления в Ненецком автономном округе"</t>
  </si>
  <si>
    <t>31.1.00.84020</t>
  </si>
  <si>
    <t>Единовременные денежные выплаты гражданам, уволенным в запас после прохождения военной службы по призыву в Вооруженных Силах Российской Федерации</t>
  </si>
  <si>
    <t>Уплата взносов на капитальный ремонт по помещениям в многоквартирных домах, включенных в региональную программу капитального ремонта жилищного фонда</t>
  </si>
  <si>
    <t>Подпрограмма 3 "Материально-техническое и транспортное обеспечение деятельности органов местного самоуправления Заполярного района"</t>
  </si>
  <si>
    <t>31.3.00.00000</t>
  </si>
  <si>
    <t>Расходы на обеспечение деятельности подведомственных казенных учреждений</t>
  </si>
  <si>
    <t>31.3.00.80020</t>
  </si>
  <si>
    <t>Подпрограмма 4 "Обеспечение информационной открытости органов местного самоуправления Заполярного района"</t>
  </si>
  <si>
    <t>31.4.00.00000</t>
  </si>
  <si>
    <t>Обеспечение информационной открытости органов местного самоуправления</t>
  </si>
  <si>
    <t>31.4.00.81050</t>
  </si>
  <si>
    <t>Подпрограмма 5 "Организация и проведение официальных мероприятий муниципального района "Заполярный район"</t>
  </si>
  <si>
    <t>31.5.00.00000</t>
  </si>
  <si>
    <t>Организация и проведение официальных мероприятий муниципального района "Заполярный район"</t>
  </si>
  <si>
    <t>31.5.00.81060</t>
  </si>
  <si>
    <t>Подпрограмма 6 "Возмещение части затрат органов местного самоуправления поселений Ненецкого автономного округа"</t>
  </si>
  <si>
    <t>31.6.00.00000</t>
  </si>
  <si>
    <t>Иные межбюджетные трансферты в рамках подпрограммы 6 "Возмещение части затрат органов местного самоуправления поселений Ненецкого автономного округа"</t>
  </si>
  <si>
    <t>Муниципальная программа "Безопасность на территории муниципального района "Заполярный район" на 2019-2030 годы"</t>
  </si>
  <si>
    <t>33.0.00.00000</t>
  </si>
  <si>
    <t>Иные межбюджетные трансферты в рамках МП "Безопасность на территории муниципального района "Заполярный район" на 2019-2030 годы"</t>
  </si>
  <si>
    <t>35.0.00.00000</t>
  </si>
  <si>
    <t>36.0.00.00000</t>
  </si>
  <si>
    <t>36.0.00.89260</t>
  </si>
  <si>
    <t>31.1.00.84050</t>
  </si>
  <si>
    <t>Оценка недвижимости, признание прав и регулирование отношений по муниципальной собственности</t>
  </si>
  <si>
    <t>Расходы по приобретению, содержанию, прочим мероприятиям, связанным с муниципальным имуществом</t>
  </si>
  <si>
    <t>31.6.00.89220</t>
  </si>
  <si>
    <t>Муниципальная программа "Развитие социальной инфраструктуры и создание комфортных условий проживания на территории муниципального района "Заполярный район" на 2021-2030 годы"</t>
  </si>
  <si>
    <t>32.0.00.86010</t>
  </si>
  <si>
    <t>32.0.00.89230</t>
  </si>
  <si>
    <t>Мероприятия в рамках муниципальной программы "Развитие социальной инфраструктуры и создание комфортных условий проживания на территории муниципального района "Заполярный район" на 2021-2030 годы"</t>
  </si>
  <si>
    <t>Иные межбюджетные трансферты в рамках муниципальной программы "Развитие социальной инфраструктуры и создание комфортных условий проживания на территории муниципального района "Заполярный район" на 2021-2030 годы"</t>
  </si>
  <si>
    <t>33.0.00.89240</t>
  </si>
  <si>
    <t>35.0.00.89250</t>
  </si>
  <si>
    <t>Мероприятия в рамках муниципальной программы "Развитие коммунальной инфраструктуры муниципального района "Заполярный район" на 2020-2030 годы"</t>
  </si>
  <si>
    <t>36.0.00.86040</t>
  </si>
  <si>
    <t>Муниципальная программа "Развитие транспортной инфраструктуры муниципального района "Заполярный район" на 2021-2030 годы"</t>
  </si>
  <si>
    <t>39.0.00.00000</t>
  </si>
  <si>
    <t>Мероприятия в рамках муниципальной программы "Развитие транспортной инфраструктуры муниципального района "Заполярный район" на 2021-2030 годы"</t>
  </si>
  <si>
    <t>Иные межбюджетные трансферты в рамках муниципальной программы "Развитие транспортной инфраструктуры муниципального района "Заполярный район" на 2021-2030 годы"</t>
  </si>
  <si>
    <t>39.0.00.89290</t>
  </si>
  <si>
    <t>39.0.00.86070</t>
  </si>
  <si>
    <t>41.0.00.00000</t>
  </si>
  <si>
    <t>41.0.00.89320</t>
  </si>
  <si>
    <t>Муниципальная программа "Развитие сельского хозяйства на территории муниципального района "Заполярный район" на 2021-2030 годы"</t>
  </si>
  <si>
    <t>Иные межбюджетные трансферты в рамках муниципальной программы "Развитие сельского хозяйства на территории муниципального района "Заполярный район" на 2021-2030 годы"</t>
  </si>
  <si>
    <t>32.0.00.00000</t>
  </si>
  <si>
    <t xml:space="preserve">Муниципальная подпрограмма "Развитие коммунальной инфраструктуры  муниципального района "Заполярный район" на 2020-2030 годы"         </t>
  </si>
  <si>
    <t>Муниципальная программа "Строительство (приобретение) и проведение мероприятий по капитальному и текущему ремонту жилых помещений муниципального района "Заполярный район" на 2020-2030 годы"</t>
  </si>
  <si>
    <t>Мероприятия в рамках муниципальной программы "Строительство (приобретение) и проведение мероприятий по капитальному и текущему ремонту жилых помещений муниципального района "Заполярный район" на 2020-2030 годы"</t>
  </si>
  <si>
    <t>35.0.00.86030</t>
  </si>
  <si>
    <t>Мероприятия в рамках муниципальной программы "Обеспечение населения муниципального района "Заполярный район" чистой водой на 2021-2030 годы"</t>
  </si>
  <si>
    <t>Муниципальная программа "Обеспечение населения муниципального района "Заполярный район" чистой водой на 2021-2030 годы"</t>
  </si>
  <si>
    <t>38.0.00.00000</t>
  </si>
  <si>
    <t>38.0.00.86060</t>
  </si>
  <si>
    <t>Иные межбюджетные трансферты в рамках муниципальной программы "Обеспечение населения муниципального района "Заполярный район" чистой водой на 2021-2030 годы"</t>
  </si>
  <si>
    <t>38.0.00.89280</t>
  </si>
  <si>
    <t>Мероприятия в рамках муниципальной программы "Развитие энергетики муниципального района "Заполярный район" на 2021-2030 годы"</t>
  </si>
  <si>
    <t>Муниципальная программа "Развитие энергетики муниципального района "Заполярный район" на 2021-2030 годы"</t>
  </si>
  <si>
    <t>40.0.00.00000</t>
  </si>
  <si>
    <t>40.0.00.86080</t>
  </si>
  <si>
    <t>Эксплуатационные и иные расходы по содержанию объектов до передачи в государственную собственность, собственность муниципальных образований поселений, в оперативное управление муниципальным учреждениям и казенным предприятиям, в хозяйственное ведение муниципальным унитарным предприятиям</t>
  </si>
  <si>
    <t>Муниципальная программа "Управление финансами в муниципальном районе "Заполярный район" на 2019-2025 годы"</t>
  </si>
  <si>
    <t>Муниципальная программа "Развитие административной системы местного самоуправления муниципального района "Заполярный район" на 2017-2025 годы"</t>
  </si>
  <si>
    <t>Иные межбюджетные трансферты в рамках муниципальной программы "Развитие коммунальной инфраструктуры муниципального района «Заполярный район» на 2020-2030 годы"</t>
  </si>
  <si>
    <t>Иные межбюджетные трансферты в рамках муниципальной программы "Строительство (приобретение) и проведение мероприятий по капитальному и текущему ремонту жилых помещений муниципального района "Заполярный район" на 2020-2030 годы"</t>
  </si>
  <si>
    <t>33.0.00.82010</t>
  </si>
  <si>
    <t>Мероприятия в рамках муниципальной программы "Безопасность на территории муниципального района "Заполярный район" на 2019-2030 годы"</t>
  </si>
  <si>
    <t>40.0.00.79620</t>
  </si>
  <si>
    <t>40.0.00.89310</t>
  </si>
  <si>
    <t>Иные межбюджетные трансферты в рамках муниципальной программы "Развитие энергетики муниципального района "Заполярный район" на 2021-2030 годы"</t>
  </si>
  <si>
    <t>40.0.00.S9620</t>
  </si>
  <si>
    <t>Расходы районного бюджета на мероприятия, софинансируемые в рамках государственных программ в части подготовки объектов коммунальной инфраструктуры к осенне-зимнему периоду</t>
  </si>
  <si>
    <t>41.0.00.83030</t>
  </si>
  <si>
    <t>Мероприятия в рамках муниципальной программы "Развитие сельского хозяйства на территории муниципального района "Заполярный район" на 2021-2030 годы"</t>
  </si>
  <si>
    <t>Прогноз</t>
  </si>
  <si>
    <t>тыс. руб.</t>
  </si>
  <si>
    <t>Мероприятия по землеустройству и землепользованию</t>
  </si>
  <si>
    <t>Муниципальная программа "Обеспечение населения централизованным теплоснабжением в МО «Муниципальный район «Заполярный район» на 2020-2030 годы "</t>
  </si>
  <si>
    <t>37.0.00.00000</t>
  </si>
  <si>
    <t>Мероприятия в рамках муниципальной программы "Обеспечение населения централизованным теплоснабжением в МО "Муниципальный район "Заполярный район" на 2020-2030 годы"</t>
  </si>
  <si>
    <t>37.0.00.86050</t>
  </si>
  <si>
    <t>34.0.00.00000</t>
  </si>
  <si>
    <t>36.0.00.79850</t>
  </si>
  <si>
    <t>Субсидии местным бюджетам на софинансирование расходных обязательств по участию в организации деятельности по сбору (в том числе раздельному сбору), транспортированию, обработке, утилизации, обезвреживанию, захоронению твёрдых коммунальных отходов</t>
  </si>
  <si>
    <t>36.0.00.S9850</t>
  </si>
  <si>
    <t>Расходы районного бюджета на мероприятия, софинансируемые в рамках государственных программ в части участия в организации деятельности по сбору (в том числе раздельному сбору), транспортированию, обработке, утилизации, обезвреживанию, захоронению твёрдых коммунальных отходов</t>
  </si>
  <si>
    <t>42.0.00.00000</t>
  </si>
  <si>
    <t>Муниципальная программа "Управление муниципальным имуществом муниципального района "Заполярный район" на 2022-2030 годы"</t>
  </si>
  <si>
    <t>42.0.00.81110</t>
  </si>
  <si>
    <t>42.0.00.83010</t>
  </si>
  <si>
    <t>42.0.00.81120</t>
  </si>
  <si>
    <t>42.0.00.81130</t>
  </si>
  <si>
    <t>Иные межбюджетные трансферты в рамках муниципальной программы "Управление муниципальным имуществом муниципального района "Заполярный район" на 2022-2030 годы"</t>
  </si>
  <si>
    <t>42.0.00.89210</t>
  </si>
  <si>
    <t>2025 год</t>
  </si>
  <si>
    <t>42.0.00.81100</t>
  </si>
  <si>
    <t>42.0.00.83020</t>
  </si>
  <si>
    <t>Проведение кадастровых работ по формированию земельных участков</t>
  </si>
  <si>
    <t>2026 год</t>
  </si>
  <si>
    <t>Мероприятия в рамках муниципальной программы "Развитие коммунальной инфраструктуры муниципального района "Заполярный район" на 2020-2030 годы" за счет возврата возвратов субсидии из окружного бюджета</t>
  </si>
  <si>
    <t>36.0.00.86090</t>
  </si>
  <si>
    <t>Муниципальная программа "Содержание и обеспечение деятельности органов местного самоуправления муниципального района "Заполярный район" на 2024-2030 годы"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</si>
  <si>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</si>
  <si>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31.0.00.84020</t>
  </si>
  <si>
    <t>31.0.00.84050</t>
  </si>
  <si>
    <t>31.0.00.84010</t>
  </si>
  <si>
    <t>31.0.00.81060</t>
  </si>
  <si>
    <t>31.0.00.81050</t>
  </si>
  <si>
    <t>31.0.00.81010</t>
  </si>
  <si>
    <t>31.0.00.80020</t>
  </si>
  <si>
    <t>Расходы на реализацию природоохранных мероприятий</t>
  </si>
  <si>
    <t>36.0.00.85010</t>
  </si>
  <si>
    <t>Иные межбюджетные трансферты в рамках муниципальной программы "Обеспечение населения централизованным теплоснабжением в МО "Муниципальный район "Заполярный район" на 2020-2030 годы"</t>
  </si>
  <si>
    <t>37.0.00.89270</t>
  </si>
  <si>
    <t>Муниципальная программа "Возмещение части затрат органов местного самоуправления поселений муниципального района "Заполярный район" на 2024-2030 годы"</t>
  </si>
  <si>
    <t>43.0.00.00000</t>
  </si>
  <si>
    <t>Иные межбюджетные трансферты на пенсии за выслугу лет лицам, замещавшим должности муниципальной службы</t>
  </si>
  <si>
    <t>43.0.00.89330</t>
  </si>
  <si>
    <t>Иные межбюджетные трансферты на пенсии за выслугу лет лицам, замещавшим выборные должности местного самоуправления</t>
  </si>
  <si>
    <t>43.0.00.89340</t>
  </si>
  <si>
    <t>Иные межбюджетные трансферты на оплату коммунальных услуг и приобретение твердого топлива</t>
  </si>
  <si>
    <t>43.0.00.89350</t>
  </si>
  <si>
    <t>Иные межбюджетные трансферты на организацию и проведение выборов депутатов представительных органов местного самоуправления и глав местных администраций</t>
  </si>
  <si>
    <t>43.0.00.89360</t>
  </si>
  <si>
    <t>Сведения о расходах районного бюджета по муниципальным программам на 2025 год и плановый период 2026-2027 годов в сравнении с ожидаемым исполнением за 2024 год и отчетом за 2023 год</t>
  </si>
  <si>
    <t>Исполнено за 2023 год</t>
  </si>
  <si>
    <t>Ожидаемое исполнение за 2024 год</t>
  </si>
  <si>
    <t>2027 год</t>
  </si>
  <si>
    <t>Субсидии местным бюджетам на софинансирование расходных обязательств по организации в границах поселений, городского округа электро-, тепло- и водоснабжения населения, водоотведения в части подготовки объектов коммунальной инфраструктуры к осенне-зимнему периоду</t>
  </si>
  <si>
    <t>38.0.00.79620</t>
  </si>
  <si>
    <t>38.0.00.S9620</t>
  </si>
  <si>
    <t>Муниципальная программа "Развитие предпринимательства, поддержка социально ориентированных некоммерческих организаций в муниципальном районе «Заполярный район» на 2025-2035 годы"</t>
  </si>
  <si>
    <t>Мероприятия в рамках муниципальной программы "Развитие предпринимательства, поддержка социально ориентированных некоммерческих организаций в муниципальном районе «Заполярный район» на 2025-2035 годы"</t>
  </si>
  <si>
    <t>34.0.00.83020</t>
  </si>
  <si>
    <t>Оказание финансовой помощи бюджетам муниципальных образований на строительство (приобретение) объектов муниципальной собственности в целях предоставления жилых помещений гражданам по договорам социального найма, и на формирование специализированного жилищного фонда</t>
  </si>
  <si>
    <t>35.0.00.79050</t>
  </si>
  <si>
    <t>Расходы районного бюджета на мероприятия, софинансируемые в рамках государственных программ в части строительства (приобретения) объектов муниципальной собственности</t>
  </si>
  <si>
    <t>35.0.00.S9050</t>
  </si>
  <si>
    <t>Муниципальная программа "Развитие культуры на территории муниципального района «Заполярный район» на 2025-2035 годы"</t>
  </si>
  <si>
    <t>44.0.00.00000</t>
  </si>
  <si>
    <t>Мероприятия в рамках муниципальной программы "Развитие культуры на территории муниципального района «Заполярный район» на 2025-2035 годы"</t>
  </si>
  <si>
    <t>44.0.00.88010</t>
  </si>
  <si>
    <t>Иные межбюджетные трансферты в рамках муниципальной программы "Развитие культуры на территории муниципального района «Заполярный район» на 2025-2035 годы"</t>
  </si>
  <si>
    <t>44.0.00.89370</t>
  </si>
  <si>
    <t>Муниципальная программа "Развитие физической культуры, спорта и повышение эффективности реализации молодежной политики на территории муниципального района «Заполярный район» на 2025-2035 годы"</t>
  </si>
  <si>
    <t>45.0.00.00000</t>
  </si>
  <si>
    <t>Мероприятия в рамках муниципальной программы "Развитие физической культуры, спорта и повышение эффективности реализации молодежной политики на территории муниципального района «Заполярный район» на 2025-2035 годы"</t>
  </si>
  <si>
    <t>45.0.00.87010</t>
  </si>
  <si>
    <t>Иные межбюджетные трансфертыя в рамках муниципальной программы "Развитие физической культуры, спорта и повышение эффективности реализации молодежной политики на территории муниципального района «Заполярный район» на 2025-2035 годы"</t>
  </si>
  <si>
    <t>45.0.00.89380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</si>
</sst>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_-* #,##0.0_р_._-;\-* #,##0.0_р_._-;_-* &quot;-&quot;??_р_._-;_-@_-"/>
    <numFmt numFmtId="166" formatCode="_-* #,##0.0\ _₽_-;\-* #,##0.0\ _₽_-;_-* &quot;-&quot;?\ _₽_-;_-@_-"/>
  </numFmts>
  <fonts count="7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3" fillId="0" borderId="0" applyFont="0" applyFill="0" applyBorder="0" applyAlignment="0" applyProtection="0"/>
    <xf numFmtId="0" fontId="6" fillId="0" borderId="0"/>
  </cellStyleXfs>
  <cellXfs count="45">
    <xf numFmtId="0" fontId="0" fillId="0" borderId="0" xfId="0"/>
    <xf numFmtId="0" fontId="4" fillId="0" borderId="0" xfId="0" applyFont="1"/>
    <xf numFmtId="0" fontId="2" fillId="0" borderId="0" xfId="0" applyFont="1"/>
    <xf numFmtId="165" fontId="1" fillId="0" borderId="1" xfId="1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5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right"/>
    </xf>
    <xf numFmtId="166" fontId="5" fillId="0" borderId="1" xfId="0" applyNumberFormat="1" applyFont="1" applyFill="1" applyBorder="1" applyAlignment="1">
      <alignment horizontal="center" wrapText="1"/>
    </xf>
    <xf numFmtId="166" fontId="5" fillId="0" borderId="1" xfId="0" applyNumberFormat="1" applyFont="1" applyFill="1" applyBorder="1" applyAlignment="1" applyProtection="1">
      <alignment horizontal="center" wrapText="1"/>
      <protection locked="0"/>
    </xf>
    <xf numFmtId="166" fontId="1" fillId="0" borderId="1" xfId="0" applyNumberFormat="1" applyFont="1" applyFill="1" applyBorder="1" applyAlignment="1">
      <alignment horizontal="center" wrapText="1"/>
    </xf>
    <xf numFmtId="166" fontId="1" fillId="0" borderId="1" xfId="0" applyNumberFormat="1" applyFont="1" applyFill="1" applyBorder="1" applyAlignment="1" applyProtection="1">
      <alignment horizontal="center" wrapText="1"/>
      <protection locked="0"/>
    </xf>
    <xf numFmtId="166" fontId="4" fillId="0" borderId="0" xfId="0" applyNumberFormat="1" applyFont="1" applyFill="1" applyAlignment="1">
      <alignment horizontal="center" wrapText="1"/>
    </xf>
    <xf numFmtId="0" fontId="5" fillId="0" borderId="1" xfId="0" applyNumberFormat="1" applyFont="1" applyFill="1" applyBorder="1" applyAlignment="1">
      <alignment horizontal="center" wrapText="1"/>
    </xf>
    <xf numFmtId="0" fontId="1" fillId="0" borderId="1" xfId="0" applyNumberFormat="1" applyFont="1" applyFill="1" applyBorder="1" applyAlignment="1">
      <alignment horizontal="center" wrapText="1"/>
    </xf>
    <xf numFmtId="0" fontId="1" fillId="0" borderId="6" xfId="0" applyFont="1" applyFill="1" applyBorder="1" applyAlignment="1">
      <alignment wrapText="1"/>
    </xf>
    <xf numFmtId="0" fontId="1" fillId="0" borderId="6" xfId="0" applyFont="1" applyFill="1" applyBorder="1" applyAlignment="1">
      <alignment horizontal="center" wrapText="1"/>
    </xf>
    <xf numFmtId="166" fontId="1" fillId="0" borderId="6" xfId="0" applyNumberFormat="1" applyFont="1" applyFill="1" applyBorder="1" applyAlignment="1">
      <alignment horizontal="center" wrapText="1"/>
    </xf>
    <xf numFmtId="166" fontId="4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 applyProtection="1">
      <alignment horizontal="left" wrapText="1"/>
      <protection locked="0"/>
    </xf>
    <xf numFmtId="49" fontId="5" fillId="0" borderId="1" xfId="0" applyNumberFormat="1" applyFont="1" applyFill="1" applyBorder="1" applyAlignment="1" applyProtection="1">
      <alignment horizontal="center" wrapText="1"/>
      <protection locked="0"/>
    </xf>
    <xf numFmtId="49" fontId="1" fillId="0" borderId="1" xfId="2" applyNumberFormat="1" applyFont="1" applyFill="1" applyBorder="1" applyAlignment="1" applyProtection="1">
      <alignment horizontal="left" wrapText="1"/>
      <protection locked="0"/>
    </xf>
    <xf numFmtId="49" fontId="1" fillId="0" borderId="1" xfId="0" applyNumberFormat="1" applyFont="1" applyFill="1" applyBorder="1" applyAlignment="1" applyProtection="1">
      <alignment horizontal="center" wrapText="1"/>
      <protection locked="0"/>
    </xf>
    <xf numFmtId="166" fontId="2" fillId="0" borderId="1" xfId="0" applyNumberFormat="1" applyFont="1" applyBorder="1"/>
    <xf numFmtId="166" fontId="4" fillId="0" borderId="1" xfId="0" applyNumberFormat="1" applyFont="1" applyBorder="1"/>
    <xf numFmtId="0" fontId="2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horizontal="center" vertical="center" wrapText="1"/>
    </xf>
    <xf numFmtId="3" fontId="1" fillId="0" borderId="6" xfId="0" applyNumberFormat="1" applyFont="1" applyFill="1" applyBorder="1" applyAlignment="1">
      <alignment horizontal="center" vertical="center" wrapText="1"/>
    </xf>
    <xf numFmtId="3" fontId="1" fillId="0" borderId="3" xfId="0" applyNumberFormat="1" applyFont="1" applyFill="1" applyBorder="1" applyAlignment="1">
      <alignment horizontal="center" vertical="center" wrapText="1"/>
    </xf>
    <xf numFmtId="3" fontId="1" fillId="0" borderId="4" xfId="0" applyNumberFormat="1" applyFont="1" applyFill="1" applyBorder="1" applyAlignment="1">
      <alignment horizontal="center" vertical="center" wrapText="1"/>
    </xf>
    <xf numFmtId="3" fontId="1" fillId="0" borderId="5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165" fontId="1" fillId="0" borderId="1" xfId="1" applyNumberFormat="1" applyFont="1" applyFill="1" applyBorder="1" applyAlignment="1" applyProtection="1">
      <protection locked="0"/>
    </xf>
    <xf numFmtId="165" fontId="1" fillId="0" borderId="1" xfId="1" applyNumberFormat="1" applyFont="1" applyFill="1" applyBorder="1" applyAlignment="1">
      <alignment wrapText="1"/>
    </xf>
    <xf numFmtId="0" fontId="5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>
      <alignment vertical="center" wrapText="1"/>
    </xf>
  </cellXfs>
  <cellStyles count="3">
    <cellStyle name="Обычный" xfId="0" builtinId="0"/>
    <cellStyle name="Обычный_Приложение № 3- расходы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90"/>
  <sheetViews>
    <sheetView tabSelected="1" topLeftCell="B1" zoomScaleNormal="100" workbookViewId="0">
      <selection activeCell="E44" sqref="E44"/>
    </sheetView>
  </sheetViews>
  <sheetFormatPr defaultColWidth="8.85546875" defaultRowHeight="15" x14ac:dyDescent="0.25"/>
  <cols>
    <col min="1" max="1" width="9.140625" style="1" hidden="1" customWidth="1"/>
    <col min="2" max="2" width="42.7109375" style="1" customWidth="1"/>
    <col min="3" max="3" width="15.140625" style="1" customWidth="1"/>
    <col min="4" max="8" width="15.42578125" style="1" customWidth="1"/>
    <col min="9" max="11" width="13.42578125" style="1" customWidth="1"/>
    <col min="12" max="16384" width="8.85546875" style="1"/>
  </cols>
  <sheetData>
    <row r="2" spans="2:8" ht="30" customHeight="1" x14ac:dyDescent="0.25">
      <c r="B2" s="33" t="s">
        <v>143</v>
      </c>
      <c r="C2" s="33"/>
      <c r="D2" s="33"/>
      <c r="E2" s="33"/>
      <c r="F2" s="33"/>
      <c r="G2" s="33"/>
      <c r="H2" s="33"/>
    </row>
    <row r="3" spans="2:8" ht="15.75" customHeight="1" x14ac:dyDescent="0.25">
      <c r="H3" s="5" t="s">
        <v>94</v>
      </c>
    </row>
    <row r="4" spans="2:8" ht="13.5" customHeight="1" x14ac:dyDescent="0.25">
      <c r="B4" s="34" t="s">
        <v>0</v>
      </c>
      <c r="C4" s="34" t="s">
        <v>1</v>
      </c>
      <c r="D4" s="35" t="s">
        <v>144</v>
      </c>
      <c r="E4" s="35" t="s">
        <v>145</v>
      </c>
      <c r="F4" s="37" t="s">
        <v>93</v>
      </c>
      <c r="G4" s="38"/>
      <c r="H4" s="39"/>
    </row>
    <row r="5" spans="2:8" ht="33.75" customHeight="1" x14ac:dyDescent="0.25">
      <c r="B5" s="34"/>
      <c r="C5" s="34"/>
      <c r="D5" s="36"/>
      <c r="E5" s="36"/>
      <c r="F5" s="4" t="s">
        <v>113</v>
      </c>
      <c r="G5" s="3" t="s">
        <v>117</v>
      </c>
      <c r="H5" s="4" t="s">
        <v>146</v>
      </c>
    </row>
    <row r="6" spans="2:8" s="2" customFormat="1" ht="14.25" x14ac:dyDescent="0.2">
      <c r="B6" s="6" t="s">
        <v>2</v>
      </c>
      <c r="C6" s="15"/>
      <c r="D6" s="16">
        <f>D7+D11+D33+D36+D41+D46+D53+D56+D61+D64+D69+D39+D72+D25+D80+D85+D88</f>
        <v>1345504.1999999997</v>
      </c>
      <c r="E6" s="16">
        <f t="shared" ref="E6:H6" si="0">E7+E11+E33+E36+E41+E46+E53+E56+E61+E64+E69+E39+E72+E25+E80+E85+E88</f>
        <v>1764430.5999999996</v>
      </c>
      <c r="F6" s="16">
        <f t="shared" si="0"/>
        <v>1996364</v>
      </c>
      <c r="G6" s="16">
        <f t="shared" si="0"/>
        <v>1730055.9000000001</v>
      </c>
      <c r="H6" s="16">
        <f t="shared" si="0"/>
        <v>1786353.7000000002</v>
      </c>
    </row>
    <row r="7" spans="2:8" s="2" customFormat="1" ht="45" customHeight="1" x14ac:dyDescent="0.2">
      <c r="B7" s="6" t="s">
        <v>80</v>
      </c>
      <c r="C7" s="7" t="s">
        <v>3</v>
      </c>
      <c r="D7" s="17">
        <f>SUM(D8:D10)</f>
        <v>274302.80000000005</v>
      </c>
      <c r="E7" s="17">
        <f>SUM(E8:E10)</f>
        <v>300471.3</v>
      </c>
      <c r="F7" s="17">
        <f t="shared" ref="F7:H7" si="1">SUM(F8:F10)</f>
        <v>348124.9</v>
      </c>
      <c r="G7" s="17">
        <f t="shared" si="1"/>
        <v>340120.4</v>
      </c>
      <c r="H7" s="17">
        <f t="shared" si="1"/>
        <v>338063.5</v>
      </c>
    </row>
    <row r="8" spans="2:8" ht="30" x14ac:dyDescent="0.25">
      <c r="B8" s="8" t="s">
        <v>4</v>
      </c>
      <c r="C8" s="9" t="s">
        <v>5</v>
      </c>
      <c r="D8" s="18">
        <v>37498.600000000006</v>
      </c>
      <c r="E8" s="18">
        <v>39521.699999999997</v>
      </c>
      <c r="F8" s="18">
        <v>41266.199999999997</v>
      </c>
      <c r="G8" s="18">
        <v>42087.299999999996</v>
      </c>
      <c r="H8" s="18">
        <v>41214.799999999996</v>
      </c>
    </row>
    <row r="9" spans="2:8" ht="30" x14ac:dyDescent="0.25">
      <c r="B9" s="8" t="s">
        <v>6</v>
      </c>
      <c r="C9" s="9" t="s">
        <v>7</v>
      </c>
      <c r="D9" s="18">
        <v>59452.6</v>
      </c>
      <c r="E9" s="18">
        <v>127164.1</v>
      </c>
      <c r="F9" s="18">
        <v>143292.6</v>
      </c>
      <c r="G9" s="18">
        <v>153393.5</v>
      </c>
      <c r="H9" s="18">
        <v>163028.5</v>
      </c>
    </row>
    <row r="10" spans="2:8" ht="45" x14ac:dyDescent="0.25">
      <c r="B10" s="8" t="s">
        <v>8</v>
      </c>
      <c r="C10" s="9" t="s">
        <v>9</v>
      </c>
      <c r="D10" s="18">
        <v>177351.6</v>
      </c>
      <c r="E10" s="18">
        <v>133785.5</v>
      </c>
      <c r="F10" s="18">
        <v>163566.1</v>
      </c>
      <c r="G10" s="18">
        <v>144639.6</v>
      </c>
      <c r="H10" s="18">
        <v>133820.20000000001</v>
      </c>
    </row>
    <row r="11" spans="2:8" s="2" customFormat="1" ht="60" customHeight="1" x14ac:dyDescent="0.2">
      <c r="B11" s="6" t="s">
        <v>81</v>
      </c>
      <c r="C11" s="7" t="s">
        <v>10</v>
      </c>
      <c r="D11" s="16">
        <f>D12+D17+D19+D21+D23</f>
        <v>319502.7</v>
      </c>
      <c r="E11" s="16">
        <f t="shared" ref="E11:H11" si="2">E12+E17+E19+E21+E23</f>
        <v>0</v>
      </c>
      <c r="F11" s="16">
        <f t="shared" si="2"/>
        <v>0</v>
      </c>
      <c r="G11" s="16">
        <f t="shared" si="2"/>
        <v>0</v>
      </c>
      <c r="H11" s="16">
        <f t="shared" si="2"/>
        <v>0</v>
      </c>
    </row>
    <row r="12" spans="2:8" ht="30" x14ac:dyDescent="0.25">
      <c r="B12" s="8" t="s">
        <v>11</v>
      </c>
      <c r="C12" s="10" t="s">
        <v>12</v>
      </c>
      <c r="D12" s="18">
        <f>D13+D14+D15+D16</f>
        <v>115093.7</v>
      </c>
      <c r="E12" s="18">
        <f t="shared" ref="E12:H12" si="3">E13+E14+E15+E16</f>
        <v>0</v>
      </c>
      <c r="F12" s="18">
        <f t="shared" si="3"/>
        <v>0</v>
      </c>
      <c r="G12" s="18">
        <f t="shared" si="3"/>
        <v>0</v>
      </c>
      <c r="H12" s="18">
        <f t="shared" si="3"/>
        <v>0</v>
      </c>
    </row>
    <row r="13" spans="2:8" ht="30" x14ac:dyDescent="0.25">
      <c r="B13" s="8" t="s">
        <v>4</v>
      </c>
      <c r="C13" s="10" t="s">
        <v>13</v>
      </c>
      <c r="D13" s="18">
        <v>99353.599999999991</v>
      </c>
      <c r="E13" s="18">
        <v>0</v>
      </c>
      <c r="F13" s="18">
        <v>0</v>
      </c>
      <c r="G13" s="18">
        <v>0</v>
      </c>
      <c r="H13" s="18">
        <v>0</v>
      </c>
    </row>
    <row r="14" spans="2:8" ht="75" x14ac:dyDescent="0.25">
      <c r="B14" s="8" t="s">
        <v>14</v>
      </c>
      <c r="C14" s="10" t="s">
        <v>15</v>
      </c>
      <c r="D14" s="18">
        <v>11793.1</v>
      </c>
      <c r="E14" s="18">
        <v>0</v>
      </c>
      <c r="F14" s="18">
        <v>0</v>
      </c>
      <c r="G14" s="18">
        <v>0</v>
      </c>
      <c r="H14" s="18">
        <v>0</v>
      </c>
    </row>
    <row r="15" spans="2:8" ht="120" x14ac:dyDescent="0.25">
      <c r="B15" s="8" t="s">
        <v>16</v>
      </c>
      <c r="C15" s="10" t="s">
        <v>17</v>
      </c>
      <c r="D15" s="18">
        <v>2843.6</v>
      </c>
      <c r="E15" s="18">
        <v>0</v>
      </c>
      <c r="F15" s="18">
        <v>0</v>
      </c>
      <c r="G15" s="18">
        <v>0</v>
      </c>
      <c r="H15" s="18">
        <v>0</v>
      </c>
    </row>
    <row r="16" spans="2:8" ht="60" x14ac:dyDescent="0.25">
      <c r="B16" s="8" t="s">
        <v>18</v>
      </c>
      <c r="C16" s="10" t="s">
        <v>41</v>
      </c>
      <c r="D16" s="18">
        <v>1103.4000000000001</v>
      </c>
      <c r="E16" s="18">
        <v>0</v>
      </c>
      <c r="F16" s="18">
        <v>0</v>
      </c>
      <c r="G16" s="18">
        <v>0</v>
      </c>
      <c r="H16" s="18">
        <v>0</v>
      </c>
    </row>
    <row r="17" spans="2:8" ht="60" x14ac:dyDescent="0.25">
      <c r="B17" s="8" t="s">
        <v>20</v>
      </c>
      <c r="C17" s="10" t="s">
        <v>21</v>
      </c>
      <c r="D17" s="19">
        <f>D18</f>
        <v>100937.40000000001</v>
      </c>
      <c r="E17" s="19">
        <f t="shared" ref="E17" si="4">E18</f>
        <v>0</v>
      </c>
      <c r="F17" s="19">
        <v>0</v>
      </c>
      <c r="G17" s="18">
        <v>0</v>
      </c>
      <c r="H17" s="18">
        <v>0</v>
      </c>
    </row>
    <row r="18" spans="2:8" ht="30" x14ac:dyDescent="0.25">
      <c r="B18" s="8" t="s">
        <v>22</v>
      </c>
      <c r="C18" s="10" t="s">
        <v>23</v>
      </c>
      <c r="D18" s="18">
        <v>100937.40000000001</v>
      </c>
      <c r="E18" s="18">
        <v>0</v>
      </c>
      <c r="F18" s="19">
        <v>0</v>
      </c>
      <c r="G18" s="18">
        <v>0</v>
      </c>
      <c r="H18" s="18">
        <v>0</v>
      </c>
    </row>
    <row r="19" spans="2:8" ht="45.75" customHeight="1" x14ac:dyDescent="0.25">
      <c r="B19" s="8" t="s">
        <v>24</v>
      </c>
      <c r="C19" s="10" t="s">
        <v>25</v>
      </c>
      <c r="D19" s="19">
        <f>D20</f>
        <v>2839</v>
      </c>
      <c r="E19" s="19">
        <f t="shared" ref="E19" si="5">E20</f>
        <v>0</v>
      </c>
      <c r="F19" s="19">
        <v>0</v>
      </c>
      <c r="G19" s="18">
        <v>0</v>
      </c>
      <c r="H19" s="18">
        <v>0</v>
      </c>
    </row>
    <row r="20" spans="2:8" ht="30" x14ac:dyDescent="0.25">
      <c r="B20" s="8" t="s">
        <v>26</v>
      </c>
      <c r="C20" s="9" t="s">
        <v>27</v>
      </c>
      <c r="D20" s="18">
        <v>2839</v>
      </c>
      <c r="E20" s="18">
        <v>0</v>
      </c>
      <c r="F20" s="19">
        <v>0</v>
      </c>
      <c r="G20" s="18">
        <v>0</v>
      </c>
      <c r="H20" s="18">
        <v>0</v>
      </c>
    </row>
    <row r="21" spans="2:8" ht="45" x14ac:dyDescent="0.25">
      <c r="B21" s="8" t="s">
        <v>28</v>
      </c>
      <c r="C21" s="9" t="s">
        <v>29</v>
      </c>
      <c r="D21" s="19">
        <f>D22</f>
        <v>1251</v>
      </c>
      <c r="E21" s="19">
        <f t="shared" ref="E21" si="6">E22</f>
        <v>0</v>
      </c>
      <c r="F21" s="19">
        <v>0</v>
      </c>
      <c r="G21" s="18">
        <v>0</v>
      </c>
      <c r="H21" s="18">
        <v>0</v>
      </c>
    </row>
    <row r="22" spans="2:8" ht="45" x14ac:dyDescent="0.25">
      <c r="B22" s="8" t="s">
        <v>30</v>
      </c>
      <c r="C22" s="9" t="s">
        <v>31</v>
      </c>
      <c r="D22" s="18">
        <v>1251</v>
      </c>
      <c r="E22" s="18">
        <v>0</v>
      </c>
      <c r="F22" s="19">
        <v>0</v>
      </c>
      <c r="G22" s="18">
        <v>0</v>
      </c>
      <c r="H22" s="18">
        <v>0</v>
      </c>
    </row>
    <row r="23" spans="2:8" ht="45" x14ac:dyDescent="0.25">
      <c r="B23" s="8" t="s">
        <v>32</v>
      </c>
      <c r="C23" s="10" t="s">
        <v>33</v>
      </c>
      <c r="D23" s="19">
        <f>D24</f>
        <v>99381.6</v>
      </c>
      <c r="E23" s="19">
        <f t="shared" ref="E23" si="7">E24</f>
        <v>0</v>
      </c>
      <c r="F23" s="19">
        <v>0</v>
      </c>
      <c r="G23" s="18">
        <v>0</v>
      </c>
      <c r="H23" s="18">
        <v>0</v>
      </c>
    </row>
    <row r="24" spans="2:8" ht="60" x14ac:dyDescent="0.25">
      <c r="B24" s="8" t="s">
        <v>34</v>
      </c>
      <c r="C24" s="10" t="s">
        <v>44</v>
      </c>
      <c r="D24" s="18">
        <v>99381.6</v>
      </c>
      <c r="E24" s="18">
        <v>0</v>
      </c>
      <c r="F24" s="19">
        <v>0</v>
      </c>
      <c r="G24" s="18">
        <v>0</v>
      </c>
      <c r="H24" s="18">
        <v>0</v>
      </c>
    </row>
    <row r="25" spans="2:8" ht="72.75" customHeight="1" x14ac:dyDescent="0.25">
      <c r="B25" s="6" t="s">
        <v>120</v>
      </c>
      <c r="C25" s="21" t="s">
        <v>10</v>
      </c>
      <c r="D25" s="16">
        <f>D26+D27+D28+D29+D30+D31+D32</f>
        <v>0</v>
      </c>
      <c r="E25" s="16">
        <f>E26+E27+E28+E29+E30+E31+E32</f>
        <v>255881.39999999997</v>
      </c>
      <c r="F25" s="16">
        <f>F26+F27+F28+F29+F30+F31+F32</f>
        <v>271444.7</v>
      </c>
      <c r="G25" s="16">
        <f t="shared" ref="G25:H25" si="8">G26+G27+G28+G29+G30+G31+G32</f>
        <v>273665.90000000008</v>
      </c>
      <c r="H25" s="16">
        <f t="shared" si="8"/>
        <v>269363.20000000001</v>
      </c>
    </row>
    <row r="26" spans="2:8" ht="30" x14ac:dyDescent="0.25">
      <c r="B26" s="8" t="s">
        <v>22</v>
      </c>
      <c r="C26" s="22" t="s">
        <v>128</v>
      </c>
      <c r="D26" s="18">
        <f t="shared" ref="D26" si="9">D27+D28+D29+D30+D31+D32</f>
        <v>0</v>
      </c>
      <c r="E26" s="18">
        <v>122000.4</v>
      </c>
      <c r="F26" s="18">
        <v>131885.30000000002</v>
      </c>
      <c r="G26" s="18">
        <v>133937.60000000001</v>
      </c>
      <c r="H26" s="18">
        <v>129986</v>
      </c>
    </row>
    <row r="27" spans="2:8" ht="90" x14ac:dyDescent="0.25">
      <c r="B27" s="8" t="s">
        <v>121</v>
      </c>
      <c r="C27" s="22" t="s">
        <v>127</v>
      </c>
      <c r="D27" s="18">
        <v>0</v>
      </c>
      <c r="E27" s="18">
        <v>113294</v>
      </c>
      <c r="F27" s="18">
        <v>116254.99999999999</v>
      </c>
      <c r="G27" s="18">
        <v>116749.00000000001</v>
      </c>
      <c r="H27" s="18">
        <v>116407.4</v>
      </c>
    </row>
    <row r="28" spans="2:8" ht="30" x14ac:dyDescent="0.25">
      <c r="B28" s="8" t="s">
        <v>26</v>
      </c>
      <c r="C28" s="22" t="s">
        <v>126</v>
      </c>
      <c r="D28" s="18">
        <v>0</v>
      </c>
      <c r="E28" s="18">
        <v>3404.1</v>
      </c>
      <c r="F28" s="18">
        <v>4029.8</v>
      </c>
      <c r="G28" s="18">
        <v>4191</v>
      </c>
      <c r="H28" s="18">
        <v>4358.5999999999995</v>
      </c>
    </row>
    <row r="29" spans="2:8" ht="45" x14ac:dyDescent="0.25">
      <c r="B29" s="8" t="s">
        <v>30</v>
      </c>
      <c r="C29" s="22" t="s">
        <v>125</v>
      </c>
      <c r="D29" s="18">
        <v>0</v>
      </c>
      <c r="E29" s="18">
        <v>1626.4</v>
      </c>
      <c r="F29" s="18">
        <v>3018.9</v>
      </c>
      <c r="G29" s="18">
        <v>2498.1999999999998</v>
      </c>
      <c r="H29" s="18">
        <v>2200.4</v>
      </c>
    </row>
    <row r="30" spans="2:8" ht="75" x14ac:dyDescent="0.25">
      <c r="B30" s="8" t="s">
        <v>14</v>
      </c>
      <c r="C30" s="22" t="s">
        <v>124</v>
      </c>
      <c r="D30" s="18">
        <v>0</v>
      </c>
      <c r="E30" s="18">
        <v>12108.8</v>
      </c>
      <c r="F30" s="18">
        <v>12726.3</v>
      </c>
      <c r="G30" s="18">
        <v>12726.3</v>
      </c>
      <c r="H30" s="18">
        <v>12726.3</v>
      </c>
    </row>
    <row r="31" spans="2:8" ht="120" x14ac:dyDescent="0.25">
      <c r="B31" s="8" t="s">
        <v>16</v>
      </c>
      <c r="C31" s="22" t="s">
        <v>122</v>
      </c>
      <c r="D31" s="18">
        <v>0</v>
      </c>
      <c r="E31" s="18">
        <v>2275.3000000000002</v>
      </c>
      <c r="F31" s="18">
        <v>2391.4</v>
      </c>
      <c r="G31" s="18">
        <v>2391.4</v>
      </c>
      <c r="H31" s="18">
        <v>2391.4</v>
      </c>
    </row>
    <row r="32" spans="2:8" ht="60" x14ac:dyDescent="0.25">
      <c r="B32" s="8" t="s">
        <v>18</v>
      </c>
      <c r="C32" s="22" t="s">
        <v>123</v>
      </c>
      <c r="D32" s="18">
        <v>0</v>
      </c>
      <c r="E32" s="18">
        <v>1172.4000000000001</v>
      </c>
      <c r="F32" s="18">
        <v>1138</v>
      </c>
      <c r="G32" s="18">
        <v>1172.4000000000001</v>
      </c>
      <c r="H32" s="18">
        <v>1293.0999999999999</v>
      </c>
    </row>
    <row r="33" spans="2:8" s="2" customFormat="1" ht="75.75" customHeight="1" x14ac:dyDescent="0.2">
      <c r="B33" s="6" t="s">
        <v>45</v>
      </c>
      <c r="C33" s="11" t="s">
        <v>64</v>
      </c>
      <c r="D33" s="17">
        <f>D34+D35</f>
        <v>276274.19999999995</v>
      </c>
      <c r="E33" s="17">
        <f t="shared" ref="E33:H33" si="10">E34+E35</f>
        <v>349640.69999999995</v>
      </c>
      <c r="F33" s="17">
        <f t="shared" si="10"/>
        <v>352734.2</v>
      </c>
      <c r="G33" s="17">
        <f t="shared" si="10"/>
        <v>306506.80000000005</v>
      </c>
      <c r="H33" s="17">
        <f t="shared" si="10"/>
        <v>317966.8</v>
      </c>
    </row>
    <row r="34" spans="2:8" ht="90" x14ac:dyDescent="0.25">
      <c r="B34" s="8" t="s">
        <v>48</v>
      </c>
      <c r="C34" s="10" t="s">
        <v>46</v>
      </c>
      <c r="D34" s="18">
        <v>86215.1</v>
      </c>
      <c r="E34" s="18">
        <v>91245.4</v>
      </c>
      <c r="F34" s="18">
        <v>93903</v>
      </c>
      <c r="G34" s="18">
        <v>97659.1</v>
      </c>
      <c r="H34" s="18">
        <v>101565.5</v>
      </c>
    </row>
    <row r="35" spans="2:8" ht="90" x14ac:dyDescent="0.25">
      <c r="B35" s="8" t="s">
        <v>49</v>
      </c>
      <c r="C35" s="10" t="s">
        <v>47</v>
      </c>
      <c r="D35" s="18">
        <v>190059.09999999998</v>
      </c>
      <c r="E35" s="18">
        <v>258395.3</v>
      </c>
      <c r="F35" s="18">
        <v>258831.2</v>
      </c>
      <c r="G35" s="18">
        <v>208847.7</v>
      </c>
      <c r="H35" s="18">
        <v>216401.3</v>
      </c>
    </row>
    <row r="36" spans="2:8" s="2" customFormat="1" ht="57" x14ac:dyDescent="0.2">
      <c r="B36" s="6" t="s">
        <v>35</v>
      </c>
      <c r="C36" s="7" t="s">
        <v>36</v>
      </c>
      <c r="D36" s="17">
        <f>SUM(D37:D38)</f>
        <v>37529.800000000003</v>
      </c>
      <c r="E36" s="17">
        <f>SUM(E37:E38)</f>
        <v>49498</v>
      </c>
      <c r="F36" s="17">
        <f>SUM(F37:F38)</f>
        <v>60156.1</v>
      </c>
      <c r="G36" s="17">
        <f>SUM(G37:G38)</f>
        <v>54408.5</v>
      </c>
      <c r="H36" s="17">
        <f>SUM(H37:H38)</f>
        <v>53911.3</v>
      </c>
    </row>
    <row r="37" spans="2:8" s="2" customFormat="1" ht="60" x14ac:dyDescent="0.25">
      <c r="B37" s="8" t="s">
        <v>85</v>
      </c>
      <c r="C37" s="9" t="s">
        <v>84</v>
      </c>
      <c r="D37" s="19">
        <v>15692.5</v>
      </c>
      <c r="E37" s="19">
        <v>21318.7</v>
      </c>
      <c r="F37" s="19">
        <v>17660.400000000001</v>
      </c>
      <c r="G37" s="18">
        <v>14513.2</v>
      </c>
      <c r="H37" s="18">
        <v>22619.5</v>
      </c>
    </row>
    <row r="38" spans="2:8" ht="60" x14ac:dyDescent="0.25">
      <c r="B38" s="8" t="s">
        <v>37</v>
      </c>
      <c r="C38" s="10" t="s">
        <v>50</v>
      </c>
      <c r="D38" s="18">
        <v>21837.3</v>
      </c>
      <c r="E38" s="18">
        <v>28179.3</v>
      </c>
      <c r="F38" s="18">
        <v>42495.7</v>
      </c>
      <c r="G38" s="18">
        <v>39895.300000000003</v>
      </c>
      <c r="H38" s="18">
        <v>31291.8</v>
      </c>
    </row>
    <row r="39" spans="2:8" ht="86.25" x14ac:dyDescent="0.25">
      <c r="B39" s="6" t="s">
        <v>150</v>
      </c>
      <c r="C39" s="11" t="s">
        <v>100</v>
      </c>
      <c r="D39" s="16">
        <f>D40</f>
        <v>0</v>
      </c>
      <c r="E39" s="16">
        <f t="shared" ref="E39:H39" si="11">E40</f>
        <v>0</v>
      </c>
      <c r="F39" s="16">
        <f t="shared" si="11"/>
        <v>1500</v>
      </c>
      <c r="G39" s="16">
        <f t="shared" si="11"/>
        <v>1500</v>
      </c>
      <c r="H39" s="16">
        <f t="shared" si="11"/>
        <v>1500</v>
      </c>
    </row>
    <row r="40" spans="2:8" ht="90" x14ac:dyDescent="0.25">
      <c r="B40" s="8" t="s">
        <v>151</v>
      </c>
      <c r="C40" s="10" t="s">
        <v>152</v>
      </c>
      <c r="D40" s="18">
        <v>0</v>
      </c>
      <c r="E40" s="18">
        <v>0</v>
      </c>
      <c r="F40" s="18">
        <v>1500</v>
      </c>
      <c r="G40" s="18">
        <v>1500</v>
      </c>
      <c r="H40" s="18">
        <v>1500</v>
      </c>
    </row>
    <row r="41" spans="2:8" s="2" customFormat="1" ht="99.75" x14ac:dyDescent="0.2">
      <c r="B41" s="6" t="s">
        <v>66</v>
      </c>
      <c r="C41" s="11" t="s">
        <v>38</v>
      </c>
      <c r="D41" s="17">
        <f>SUM(D42:D45)</f>
        <v>47393.599999999999</v>
      </c>
      <c r="E41" s="17">
        <f>SUM(E42:E45)</f>
        <v>124948.40000000001</v>
      </c>
      <c r="F41" s="17">
        <f>SUM(F42:F45)</f>
        <v>94207.2</v>
      </c>
      <c r="G41" s="17">
        <f>SUM(G42:G45)</f>
        <v>115000</v>
      </c>
      <c r="H41" s="17">
        <f>SUM(H42:H45)</f>
        <v>80000</v>
      </c>
    </row>
    <row r="42" spans="2:8" s="2" customFormat="1" ht="44.25" customHeight="1" x14ac:dyDescent="0.25">
      <c r="B42" s="8" t="s">
        <v>153</v>
      </c>
      <c r="C42" s="10" t="s">
        <v>154</v>
      </c>
      <c r="D42" s="19">
        <v>0</v>
      </c>
      <c r="E42" s="19">
        <v>0</v>
      </c>
      <c r="F42" s="19">
        <v>21818.6</v>
      </c>
      <c r="G42" s="18">
        <v>0</v>
      </c>
      <c r="H42" s="18">
        <v>0</v>
      </c>
    </row>
    <row r="43" spans="2:8" s="2" customFormat="1" ht="60.75" customHeight="1" x14ac:dyDescent="0.25">
      <c r="B43" s="8" t="s">
        <v>155</v>
      </c>
      <c r="C43" s="10" t="s">
        <v>156</v>
      </c>
      <c r="D43" s="19">
        <v>0</v>
      </c>
      <c r="E43" s="19">
        <v>0</v>
      </c>
      <c r="F43" s="19">
        <v>2692.6</v>
      </c>
      <c r="G43" s="18">
        <v>0</v>
      </c>
      <c r="H43" s="18">
        <v>0</v>
      </c>
    </row>
    <row r="44" spans="2:8" s="2" customFormat="1" ht="90" x14ac:dyDescent="0.25">
      <c r="B44" s="8" t="s">
        <v>67</v>
      </c>
      <c r="C44" s="10" t="s">
        <v>68</v>
      </c>
      <c r="D44" s="19">
        <v>2198.1</v>
      </c>
      <c r="E44" s="19">
        <v>8474.6</v>
      </c>
      <c r="F44" s="19">
        <v>0</v>
      </c>
      <c r="G44" s="18">
        <v>0</v>
      </c>
      <c r="H44" s="18">
        <v>0</v>
      </c>
    </row>
    <row r="45" spans="2:8" ht="90" x14ac:dyDescent="0.25">
      <c r="B45" s="8" t="s">
        <v>83</v>
      </c>
      <c r="C45" s="10" t="s">
        <v>51</v>
      </c>
      <c r="D45" s="18">
        <v>45195.5</v>
      </c>
      <c r="E45" s="18">
        <v>116473.8</v>
      </c>
      <c r="F45" s="18">
        <v>69696</v>
      </c>
      <c r="G45" s="18">
        <v>115000</v>
      </c>
      <c r="H45" s="18">
        <v>80000</v>
      </c>
    </row>
    <row r="46" spans="2:8" s="2" customFormat="1" ht="59.25" customHeight="1" x14ac:dyDescent="0.2">
      <c r="B46" s="6" t="s">
        <v>65</v>
      </c>
      <c r="C46" s="11" t="s">
        <v>39</v>
      </c>
      <c r="D46" s="17">
        <f>SUM(D47:D52)</f>
        <v>140626.79999999999</v>
      </c>
      <c r="E46" s="17">
        <f>SUM(E47:E52)</f>
        <v>203675</v>
      </c>
      <c r="F46" s="17">
        <f>SUM(F47:F52)</f>
        <v>356586.7</v>
      </c>
      <c r="G46" s="17">
        <f>SUM(G47:G52)</f>
        <v>250588.09999999998</v>
      </c>
      <c r="H46" s="17">
        <f>SUM(H47:H52)</f>
        <v>253458</v>
      </c>
    </row>
    <row r="47" spans="2:8" s="2" customFormat="1" ht="105" x14ac:dyDescent="0.25">
      <c r="B47" s="40" t="s">
        <v>102</v>
      </c>
      <c r="C47" s="10" t="s">
        <v>101</v>
      </c>
      <c r="D47" s="19">
        <v>42671.7</v>
      </c>
      <c r="E47" s="19">
        <v>6500.1</v>
      </c>
      <c r="F47" s="18">
        <v>0</v>
      </c>
      <c r="G47" s="19">
        <v>0</v>
      </c>
      <c r="H47" s="19">
        <v>0</v>
      </c>
    </row>
    <row r="48" spans="2:8" s="2" customFormat="1" ht="111" customHeight="1" x14ac:dyDescent="0.25">
      <c r="B48" s="40" t="s">
        <v>104</v>
      </c>
      <c r="C48" s="10" t="s">
        <v>103</v>
      </c>
      <c r="D48" s="19">
        <v>4291.5</v>
      </c>
      <c r="E48" s="19">
        <v>342.2</v>
      </c>
      <c r="F48" s="18">
        <v>0</v>
      </c>
      <c r="G48" s="19">
        <v>0</v>
      </c>
      <c r="H48" s="19">
        <v>0</v>
      </c>
    </row>
    <row r="49" spans="2:8" s="2" customFormat="1" ht="30" x14ac:dyDescent="0.25">
      <c r="B49" s="8" t="s">
        <v>129</v>
      </c>
      <c r="C49" s="10" t="s">
        <v>130</v>
      </c>
      <c r="D49" s="19">
        <v>0</v>
      </c>
      <c r="E49" s="19">
        <v>0</v>
      </c>
      <c r="F49" s="18">
        <v>34270.1</v>
      </c>
      <c r="G49" s="19">
        <v>33463.599999999999</v>
      </c>
      <c r="H49" s="19">
        <v>33866.800000000003</v>
      </c>
    </row>
    <row r="50" spans="2:8" ht="60" x14ac:dyDescent="0.25">
      <c r="B50" s="8" t="s">
        <v>52</v>
      </c>
      <c r="C50" s="10" t="s">
        <v>53</v>
      </c>
      <c r="D50" s="18">
        <v>69776.7</v>
      </c>
      <c r="E50" s="18">
        <v>168560.2</v>
      </c>
      <c r="F50" s="18">
        <v>154734.70000000001</v>
      </c>
      <c r="G50" s="18">
        <v>57759.1</v>
      </c>
      <c r="H50" s="18">
        <v>60069.9</v>
      </c>
    </row>
    <row r="51" spans="2:8" ht="90" x14ac:dyDescent="0.25">
      <c r="B51" s="8" t="s">
        <v>118</v>
      </c>
      <c r="C51" s="10" t="s">
        <v>119</v>
      </c>
      <c r="D51" s="18">
        <v>3606</v>
      </c>
      <c r="E51" s="18">
        <v>0</v>
      </c>
      <c r="F51" s="18">
        <v>0</v>
      </c>
      <c r="G51" s="18">
        <v>0</v>
      </c>
      <c r="H51" s="18">
        <v>0</v>
      </c>
    </row>
    <row r="52" spans="2:8" ht="75" x14ac:dyDescent="0.25">
      <c r="B52" s="8" t="s">
        <v>82</v>
      </c>
      <c r="C52" s="10" t="s">
        <v>40</v>
      </c>
      <c r="D52" s="41">
        <v>20280.900000000001</v>
      </c>
      <c r="E52" s="18">
        <v>28272.5</v>
      </c>
      <c r="F52" s="18">
        <v>167581.9</v>
      </c>
      <c r="G52" s="18">
        <v>159365.4</v>
      </c>
      <c r="H52" s="18">
        <v>159521.29999999999</v>
      </c>
    </row>
    <row r="53" spans="2:8" ht="86.25" x14ac:dyDescent="0.25">
      <c r="B53" s="6" t="s">
        <v>96</v>
      </c>
      <c r="C53" s="11" t="s">
        <v>97</v>
      </c>
      <c r="D53" s="16">
        <f>D54+D55</f>
        <v>6455.3</v>
      </c>
      <c r="E53" s="16">
        <f t="shared" ref="E53:H53" si="12">E54+E55</f>
        <v>111557.5</v>
      </c>
      <c r="F53" s="16">
        <f t="shared" si="12"/>
        <v>143282.79999999999</v>
      </c>
      <c r="G53" s="16">
        <f t="shared" si="12"/>
        <v>100000</v>
      </c>
      <c r="H53" s="16">
        <f t="shared" si="12"/>
        <v>100000</v>
      </c>
    </row>
    <row r="54" spans="2:8" ht="75" x14ac:dyDescent="0.25">
      <c r="B54" s="23" t="s">
        <v>98</v>
      </c>
      <c r="C54" s="24" t="s">
        <v>99</v>
      </c>
      <c r="D54" s="42">
        <v>6455.3</v>
      </c>
      <c r="E54" s="25">
        <v>87314.2</v>
      </c>
      <c r="F54" s="20">
        <v>43282.8</v>
      </c>
      <c r="G54" s="25">
        <v>0</v>
      </c>
      <c r="H54" s="25">
        <v>0</v>
      </c>
    </row>
    <row r="55" spans="2:8" ht="75.75" customHeight="1" x14ac:dyDescent="0.25">
      <c r="B55" s="23" t="s">
        <v>131</v>
      </c>
      <c r="C55" s="24" t="s">
        <v>132</v>
      </c>
      <c r="D55" s="25">
        <v>0</v>
      </c>
      <c r="E55" s="25">
        <v>24243.3</v>
      </c>
      <c r="F55" s="26">
        <v>100000</v>
      </c>
      <c r="G55" s="25">
        <v>100000</v>
      </c>
      <c r="H55" s="25">
        <v>100000</v>
      </c>
    </row>
    <row r="56" spans="2:8" ht="59.25" customHeight="1" x14ac:dyDescent="0.25">
      <c r="B56" s="6" t="s">
        <v>70</v>
      </c>
      <c r="C56" s="11" t="s">
        <v>71</v>
      </c>
      <c r="D56" s="16">
        <f>D59+D60+D57+D58</f>
        <v>47506.700000000004</v>
      </c>
      <c r="E56" s="16">
        <f t="shared" ref="E56:H56" si="13">E59+E60+E57+E58</f>
        <v>42715.5</v>
      </c>
      <c r="F56" s="16">
        <f t="shared" si="13"/>
        <v>68944.7</v>
      </c>
      <c r="G56" s="16">
        <f t="shared" si="13"/>
        <v>55233.3</v>
      </c>
      <c r="H56" s="16">
        <f t="shared" si="13"/>
        <v>80000</v>
      </c>
    </row>
    <row r="57" spans="2:8" ht="59.25" customHeight="1" x14ac:dyDescent="0.25">
      <c r="B57" s="8" t="s">
        <v>147</v>
      </c>
      <c r="C57" s="10" t="s">
        <v>148</v>
      </c>
      <c r="D57" s="18">
        <v>4545</v>
      </c>
      <c r="E57" s="16">
        <v>0</v>
      </c>
      <c r="F57" s="16">
        <v>0</v>
      </c>
      <c r="G57" s="16">
        <v>0</v>
      </c>
      <c r="H57" s="16">
        <v>0</v>
      </c>
    </row>
    <row r="58" spans="2:8" ht="59.25" customHeight="1" x14ac:dyDescent="0.25">
      <c r="B58" s="8" t="s">
        <v>90</v>
      </c>
      <c r="C58" s="10" t="s">
        <v>149</v>
      </c>
      <c r="D58" s="18">
        <v>238.8</v>
      </c>
      <c r="E58" s="16">
        <v>0</v>
      </c>
      <c r="F58" s="16">
        <v>0</v>
      </c>
      <c r="G58" s="16">
        <v>0</v>
      </c>
      <c r="H58" s="16">
        <v>0</v>
      </c>
    </row>
    <row r="59" spans="2:8" ht="60" x14ac:dyDescent="0.25">
      <c r="B59" s="8" t="s">
        <v>69</v>
      </c>
      <c r="C59" s="10" t="s">
        <v>72</v>
      </c>
      <c r="D59" s="18">
        <v>40954.300000000003</v>
      </c>
      <c r="E59" s="18">
        <v>40672.6</v>
      </c>
      <c r="F59" s="18">
        <v>18814.7</v>
      </c>
      <c r="G59" s="18">
        <v>5233.3</v>
      </c>
      <c r="H59" s="18">
        <v>0</v>
      </c>
    </row>
    <row r="60" spans="2:8" ht="75" x14ac:dyDescent="0.25">
      <c r="B60" s="8" t="s">
        <v>73</v>
      </c>
      <c r="C60" s="10" t="s">
        <v>74</v>
      </c>
      <c r="D60" s="18">
        <v>1768.6</v>
      </c>
      <c r="E60" s="18">
        <v>2042.9</v>
      </c>
      <c r="F60" s="18">
        <v>50130</v>
      </c>
      <c r="G60" s="18">
        <v>50000</v>
      </c>
      <c r="H60" s="18">
        <v>80000</v>
      </c>
    </row>
    <row r="61" spans="2:8" s="2" customFormat="1" ht="57" x14ac:dyDescent="0.2">
      <c r="B61" s="6" t="s">
        <v>54</v>
      </c>
      <c r="C61" s="11" t="s">
        <v>55</v>
      </c>
      <c r="D61" s="17">
        <f>D62+D63</f>
        <v>47110.7</v>
      </c>
      <c r="E61" s="17">
        <f t="shared" ref="E61:H61" si="14">E62+E63</f>
        <v>66737.899999999994</v>
      </c>
      <c r="F61" s="17">
        <f t="shared" si="14"/>
        <v>64425.7</v>
      </c>
      <c r="G61" s="17">
        <f t="shared" si="14"/>
        <v>35919.5</v>
      </c>
      <c r="H61" s="17">
        <f t="shared" si="14"/>
        <v>38646.6</v>
      </c>
    </row>
    <row r="62" spans="2:8" ht="60" x14ac:dyDescent="0.25">
      <c r="B62" s="8" t="s">
        <v>56</v>
      </c>
      <c r="C62" s="10" t="s">
        <v>59</v>
      </c>
      <c r="D62" s="18">
        <v>8966</v>
      </c>
      <c r="E62" s="18">
        <v>7103.2</v>
      </c>
      <c r="F62" s="18">
        <v>32716.799999999999</v>
      </c>
      <c r="G62" s="18">
        <v>9099</v>
      </c>
      <c r="H62" s="18">
        <v>10753.3</v>
      </c>
    </row>
    <row r="63" spans="2:8" ht="75" x14ac:dyDescent="0.25">
      <c r="B63" s="8" t="s">
        <v>57</v>
      </c>
      <c r="C63" s="10" t="s">
        <v>58</v>
      </c>
      <c r="D63" s="18">
        <v>38144.699999999997</v>
      </c>
      <c r="E63" s="18">
        <v>59634.7</v>
      </c>
      <c r="F63" s="18">
        <v>31708.9</v>
      </c>
      <c r="G63" s="18">
        <v>26820.5</v>
      </c>
      <c r="H63" s="18">
        <v>27893.3</v>
      </c>
    </row>
    <row r="64" spans="2:8" ht="57.75" x14ac:dyDescent="0.25">
      <c r="B64" s="6" t="s">
        <v>76</v>
      </c>
      <c r="C64" s="11" t="s">
        <v>77</v>
      </c>
      <c r="D64" s="16">
        <f>D65+D66+D67+D68</f>
        <v>46705.399999999994</v>
      </c>
      <c r="E64" s="16">
        <f t="shared" ref="E64:H64" si="15">E65+E66+E67+E68</f>
        <v>63940.299999999996</v>
      </c>
      <c r="F64" s="16">
        <f t="shared" si="15"/>
        <v>7148.7</v>
      </c>
      <c r="G64" s="16">
        <f t="shared" si="15"/>
        <v>50000</v>
      </c>
      <c r="H64" s="16">
        <f t="shared" si="15"/>
        <v>100000</v>
      </c>
    </row>
    <row r="65" spans="2:8" ht="105" x14ac:dyDescent="0.25">
      <c r="B65" s="8" t="s">
        <v>147</v>
      </c>
      <c r="C65" s="10" t="s">
        <v>86</v>
      </c>
      <c r="D65" s="18">
        <v>25457.8</v>
      </c>
      <c r="E65" s="18">
        <v>14366.8</v>
      </c>
      <c r="F65" s="18">
        <v>6791.2</v>
      </c>
      <c r="G65" s="18">
        <v>0</v>
      </c>
      <c r="H65" s="18">
        <v>0</v>
      </c>
    </row>
    <row r="66" spans="2:8" ht="75" x14ac:dyDescent="0.25">
      <c r="B66" s="8" t="s">
        <v>90</v>
      </c>
      <c r="C66" s="10" t="s">
        <v>89</v>
      </c>
      <c r="D66" s="18">
        <v>1340.1</v>
      </c>
      <c r="E66" s="18">
        <v>756.4</v>
      </c>
      <c r="F66" s="18">
        <v>357.5</v>
      </c>
      <c r="G66" s="18">
        <v>0</v>
      </c>
      <c r="H66" s="18">
        <v>0</v>
      </c>
    </row>
    <row r="67" spans="2:8" ht="60" x14ac:dyDescent="0.25">
      <c r="B67" s="8" t="s">
        <v>75</v>
      </c>
      <c r="C67" s="10" t="s">
        <v>78</v>
      </c>
      <c r="D67" s="18">
        <v>19907.5</v>
      </c>
      <c r="E67" s="18">
        <v>45899</v>
      </c>
      <c r="F67" s="18">
        <v>0</v>
      </c>
      <c r="G67" s="18">
        <v>0</v>
      </c>
      <c r="H67" s="18">
        <v>0</v>
      </c>
    </row>
    <row r="68" spans="2:8" ht="60" x14ac:dyDescent="0.25">
      <c r="B68" s="8" t="s">
        <v>88</v>
      </c>
      <c r="C68" s="10" t="s">
        <v>87</v>
      </c>
      <c r="D68" s="18"/>
      <c r="E68" s="18">
        <v>2918.1</v>
      </c>
      <c r="F68" s="18">
        <v>0</v>
      </c>
      <c r="G68" s="18">
        <v>50000</v>
      </c>
      <c r="H68" s="18">
        <v>100000</v>
      </c>
    </row>
    <row r="69" spans="2:8" s="2" customFormat="1" ht="57" x14ac:dyDescent="0.2">
      <c r="B69" s="6" t="s">
        <v>62</v>
      </c>
      <c r="C69" s="11" t="s">
        <v>60</v>
      </c>
      <c r="D69" s="17">
        <f>D70+D71</f>
        <v>88813.2</v>
      </c>
      <c r="E69" s="17">
        <f t="shared" ref="E69:H69" si="16">E70+E71</f>
        <v>68029</v>
      </c>
      <c r="F69" s="17">
        <f t="shared" si="16"/>
        <v>54704.799999999996</v>
      </c>
      <c r="G69" s="17">
        <f t="shared" si="16"/>
        <v>40000</v>
      </c>
      <c r="H69" s="17">
        <f t="shared" si="16"/>
        <v>40000</v>
      </c>
    </row>
    <row r="70" spans="2:8" s="2" customFormat="1" ht="60" x14ac:dyDescent="0.25">
      <c r="B70" s="8" t="s">
        <v>92</v>
      </c>
      <c r="C70" s="10" t="s">
        <v>91</v>
      </c>
      <c r="D70" s="19">
        <v>9447.9</v>
      </c>
      <c r="E70" s="19">
        <v>10994.9</v>
      </c>
      <c r="F70" s="19">
        <v>2378</v>
      </c>
      <c r="G70" s="18">
        <v>0</v>
      </c>
      <c r="H70" s="18">
        <v>0</v>
      </c>
    </row>
    <row r="71" spans="2:8" ht="75" x14ac:dyDescent="0.25">
      <c r="B71" s="8" t="s">
        <v>63</v>
      </c>
      <c r="C71" s="10" t="s">
        <v>61</v>
      </c>
      <c r="D71" s="18">
        <v>79365.3</v>
      </c>
      <c r="E71" s="18">
        <v>57034.1</v>
      </c>
      <c r="F71" s="18">
        <v>52326.799999999996</v>
      </c>
      <c r="G71" s="18">
        <v>40000</v>
      </c>
      <c r="H71" s="18">
        <v>40000</v>
      </c>
    </row>
    <row r="72" spans="2:8" ht="60" customHeight="1" x14ac:dyDescent="0.25">
      <c r="B72" s="12" t="s">
        <v>106</v>
      </c>
      <c r="C72" s="11" t="s">
        <v>105</v>
      </c>
      <c r="D72" s="17">
        <f>SUM(D73:D79)</f>
        <v>13283</v>
      </c>
      <c r="E72" s="17">
        <f>SUM(E73:E79)</f>
        <v>22264.399999999998</v>
      </c>
      <c r="F72" s="17">
        <f>SUM(F73:F79)</f>
        <v>62295</v>
      </c>
      <c r="G72" s="17">
        <f>SUM(G73:G79)</f>
        <v>1446.9</v>
      </c>
      <c r="H72" s="17">
        <f>SUM(H73:H79)</f>
        <v>1487.7</v>
      </c>
    </row>
    <row r="73" spans="2:8" ht="120" x14ac:dyDescent="0.25">
      <c r="B73" s="13" t="s">
        <v>79</v>
      </c>
      <c r="C73" s="10" t="s">
        <v>114</v>
      </c>
      <c r="D73" s="19">
        <v>3559.5</v>
      </c>
      <c r="E73" s="19">
        <v>49.3</v>
      </c>
      <c r="F73" s="19">
        <v>0</v>
      </c>
      <c r="G73" s="19">
        <v>0</v>
      </c>
      <c r="H73" s="19">
        <v>0</v>
      </c>
    </row>
    <row r="74" spans="2:8" ht="45" x14ac:dyDescent="0.25">
      <c r="B74" s="13" t="s">
        <v>42</v>
      </c>
      <c r="C74" s="14" t="s">
        <v>107</v>
      </c>
      <c r="D74" s="18">
        <v>17</v>
      </c>
      <c r="E74" s="18">
        <v>24</v>
      </c>
      <c r="F74" s="18">
        <v>96</v>
      </c>
      <c r="G74" s="18">
        <v>99.9</v>
      </c>
      <c r="H74" s="18">
        <v>103.9</v>
      </c>
    </row>
    <row r="75" spans="2:8" ht="60" x14ac:dyDescent="0.25">
      <c r="B75" s="13" t="s">
        <v>19</v>
      </c>
      <c r="C75" s="14" t="s">
        <v>109</v>
      </c>
      <c r="D75" s="18">
        <v>58.9</v>
      </c>
      <c r="E75" s="18">
        <v>61.6</v>
      </c>
      <c r="F75" s="18">
        <v>64.099999999999994</v>
      </c>
      <c r="G75" s="18">
        <v>64.099999999999994</v>
      </c>
      <c r="H75" s="18">
        <v>64.099999999999994</v>
      </c>
    </row>
    <row r="76" spans="2:8" ht="45" x14ac:dyDescent="0.25">
      <c r="B76" s="13" t="s">
        <v>43</v>
      </c>
      <c r="C76" s="14" t="s">
        <v>110</v>
      </c>
      <c r="D76" s="18">
        <v>683.8</v>
      </c>
      <c r="E76" s="18">
        <v>2581.4</v>
      </c>
      <c r="F76" s="18">
        <v>526</v>
      </c>
      <c r="G76" s="18">
        <v>0</v>
      </c>
      <c r="H76" s="18">
        <v>0</v>
      </c>
    </row>
    <row r="77" spans="2:8" ht="30" x14ac:dyDescent="0.25">
      <c r="B77" s="13" t="s">
        <v>95</v>
      </c>
      <c r="C77" s="14" t="s">
        <v>108</v>
      </c>
      <c r="D77" s="18">
        <v>50</v>
      </c>
      <c r="E77" s="18">
        <v>100</v>
      </c>
      <c r="F77" s="18">
        <v>360</v>
      </c>
      <c r="G77" s="18">
        <v>360</v>
      </c>
      <c r="H77" s="18">
        <v>360</v>
      </c>
    </row>
    <row r="78" spans="2:8" ht="30" x14ac:dyDescent="0.25">
      <c r="B78" s="13" t="s">
        <v>116</v>
      </c>
      <c r="C78" s="14" t="s">
        <v>115</v>
      </c>
      <c r="D78" s="18">
        <v>0</v>
      </c>
      <c r="E78" s="18">
        <v>65</v>
      </c>
      <c r="F78" s="18">
        <v>0</v>
      </c>
      <c r="G78" s="18">
        <v>0</v>
      </c>
      <c r="H78" s="18">
        <v>0</v>
      </c>
    </row>
    <row r="79" spans="2:8" ht="64.5" customHeight="1" x14ac:dyDescent="0.25">
      <c r="B79" s="13" t="s">
        <v>111</v>
      </c>
      <c r="C79" s="14" t="s">
        <v>112</v>
      </c>
      <c r="D79" s="18">
        <v>8913.7999999999993</v>
      </c>
      <c r="E79" s="18">
        <v>19383.099999999999</v>
      </c>
      <c r="F79" s="18">
        <v>61248.9</v>
      </c>
      <c r="G79" s="18">
        <v>922.9</v>
      </c>
      <c r="H79" s="18">
        <v>959.7</v>
      </c>
    </row>
    <row r="80" spans="2:8" ht="72" x14ac:dyDescent="0.25">
      <c r="B80" s="27" t="s">
        <v>133</v>
      </c>
      <c r="C80" s="28" t="s">
        <v>134</v>
      </c>
      <c r="D80" s="31">
        <f>D81+D82+D83+D84</f>
        <v>0</v>
      </c>
      <c r="E80" s="31">
        <f t="shared" ref="E80:H80" si="17">E81+E82+E83+E84</f>
        <v>105071.2</v>
      </c>
      <c r="F80" s="31">
        <f t="shared" si="17"/>
        <v>97138.7</v>
      </c>
      <c r="G80" s="31">
        <f t="shared" si="17"/>
        <v>92621.2</v>
      </c>
      <c r="H80" s="31">
        <f t="shared" si="17"/>
        <v>98544.299999999988</v>
      </c>
    </row>
    <row r="81" spans="2:8" ht="45" x14ac:dyDescent="0.25">
      <c r="B81" s="29" t="s">
        <v>135</v>
      </c>
      <c r="C81" s="30" t="s">
        <v>136</v>
      </c>
      <c r="D81" s="32">
        <v>0</v>
      </c>
      <c r="E81" s="32">
        <v>24157.599999999999</v>
      </c>
      <c r="F81" s="32">
        <v>20926.8</v>
      </c>
      <c r="G81" s="32">
        <v>20311</v>
      </c>
      <c r="H81" s="32">
        <v>20311</v>
      </c>
    </row>
    <row r="82" spans="2:8" ht="50.25" customHeight="1" x14ac:dyDescent="0.25">
      <c r="B82" s="29" t="s">
        <v>137</v>
      </c>
      <c r="C82" s="30" t="s">
        <v>138</v>
      </c>
      <c r="D82" s="32">
        <v>0</v>
      </c>
      <c r="E82" s="32">
        <v>27377.100000000002</v>
      </c>
      <c r="F82" s="32">
        <v>28143.5</v>
      </c>
      <c r="G82" s="32">
        <v>24590.1</v>
      </c>
      <c r="H82" s="32">
        <v>24590.1</v>
      </c>
    </row>
    <row r="83" spans="2:8" ht="45" x14ac:dyDescent="0.25">
      <c r="B83" s="29" t="s">
        <v>139</v>
      </c>
      <c r="C83" s="30" t="s">
        <v>140</v>
      </c>
      <c r="D83" s="32">
        <v>0</v>
      </c>
      <c r="E83" s="32">
        <v>52522.5</v>
      </c>
      <c r="F83" s="32">
        <v>45641.7</v>
      </c>
      <c r="G83" s="32">
        <v>47345.8</v>
      </c>
      <c r="H83" s="32">
        <v>49202.8</v>
      </c>
    </row>
    <row r="84" spans="2:8" ht="75" x14ac:dyDescent="0.25">
      <c r="B84" s="29" t="s">
        <v>141</v>
      </c>
      <c r="C84" s="30" t="s">
        <v>142</v>
      </c>
      <c r="D84" s="32">
        <v>0</v>
      </c>
      <c r="E84" s="32">
        <v>1014</v>
      </c>
      <c r="F84" s="32">
        <v>2426.6999999999998</v>
      </c>
      <c r="G84" s="32">
        <v>374.3</v>
      </c>
      <c r="H84" s="32">
        <v>4440.3999999999996</v>
      </c>
    </row>
    <row r="85" spans="2:8" ht="57" x14ac:dyDescent="0.25">
      <c r="B85" s="43" t="s">
        <v>157</v>
      </c>
      <c r="C85" s="28" t="s">
        <v>158</v>
      </c>
      <c r="D85" s="31">
        <f>D86+D87</f>
        <v>0</v>
      </c>
      <c r="E85" s="31">
        <f t="shared" ref="E85:H85" si="18">E86+E87</f>
        <v>0</v>
      </c>
      <c r="F85" s="31">
        <f t="shared" si="18"/>
        <v>10357.5</v>
      </c>
      <c r="G85" s="31">
        <f t="shared" si="18"/>
        <v>10323.5</v>
      </c>
      <c r="H85" s="31">
        <f t="shared" si="18"/>
        <v>10690.5</v>
      </c>
    </row>
    <row r="86" spans="2:8" ht="60" x14ac:dyDescent="0.25">
      <c r="B86" s="44" t="s">
        <v>159</v>
      </c>
      <c r="C86" s="30" t="s">
        <v>160</v>
      </c>
      <c r="D86" s="32">
        <v>0</v>
      </c>
      <c r="E86" s="32">
        <v>0</v>
      </c>
      <c r="F86" s="32">
        <v>1305.9000000000001</v>
      </c>
      <c r="G86" s="32">
        <v>909.7</v>
      </c>
      <c r="H86" s="32">
        <v>900</v>
      </c>
    </row>
    <row r="87" spans="2:8" ht="75" x14ac:dyDescent="0.25">
      <c r="B87" s="44" t="s">
        <v>161</v>
      </c>
      <c r="C87" s="30" t="s">
        <v>162</v>
      </c>
      <c r="D87" s="32">
        <v>0</v>
      </c>
      <c r="E87" s="32">
        <v>0</v>
      </c>
      <c r="F87" s="32">
        <v>9051.6</v>
      </c>
      <c r="G87" s="32">
        <v>9413.7999999999993</v>
      </c>
      <c r="H87" s="32">
        <v>9790.5</v>
      </c>
    </row>
    <row r="88" spans="2:8" ht="85.5" x14ac:dyDescent="0.25">
      <c r="B88" s="43" t="s">
        <v>163</v>
      </c>
      <c r="C88" s="28" t="s">
        <v>164</v>
      </c>
      <c r="D88" s="31">
        <f>D89+D90</f>
        <v>0</v>
      </c>
      <c r="E88" s="31">
        <f t="shared" ref="E88:H88" si="19">E89+E90</f>
        <v>0</v>
      </c>
      <c r="F88" s="31">
        <f t="shared" si="19"/>
        <v>3312.2999999999997</v>
      </c>
      <c r="G88" s="31">
        <f t="shared" si="19"/>
        <v>2721.7999999999997</v>
      </c>
      <c r="H88" s="31">
        <f t="shared" si="19"/>
        <v>2721.7999999999997</v>
      </c>
    </row>
    <row r="89" spans="2:8" ht="90" x14ac:dyDescent="0.25">
      <c r="B89" s="44" t="s">
        <v>165</v>
      </c>
      <c r="C89" s="30" t="s">
        <v>166</v>
      </c>
      <c r="D89" s="32">
        <v>0</v>
      </c>
      <c r="E89" s="32">
        <v>0</v>
      </c>
      <c r="F89" s="32">
        <v>2721.7999999999997</v>
      </c>
      <c r="G89" s="32">
        <v>2721.7999999999997</v>
      </c>
      <c r="H89" s="32">
        <v>2721.7999999999997</v>
      </c>
    </row>
    <row r="90" spans="2:8" ht="105" x14ac:dyDescent="0.25">
      <c r="B90" s="44" t="s">
        <v>167</v>
      </c>
      <c r="C90" s="30" t="s">
        <v>168</v>
      </c>
      <c r="D90" s="32">
        <v>0</v>
      </c>
      <c r="E90" s="32">
        <v>0</v>
      </c>
      <c r="F90" s="32">
        <v>590.5</v>
      </c>
      <c r="G90" s="32">
        <v>0</v>
      </c>
      <c r="H90" s="32">
        <v>0</v>
      </c>
    </row>
  </sheetData>
  <mergeCells count="6">
    <mergeCell ref="B2:H2"/>
    <mergeCell ref="B4:B5"/>
    <mergeCell ref="C4:C5"/>
    <mergeCell ref="D4:D5"/>
    <mergeCell ref="E4:E5"/>
    <mergeCell ref="F4:H4"/>
  </mergeCells>
  <pageMargins left="0.70866141732283472" right="0.70866141732283472" top="0.74803149606299213" bottom="0.74803149606299213" header="0.31496062992125984" footer="0.31496062992125984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2024-11-11T11:48:52Z</dcterms:modified>
</cp:coreProperties>
</file>