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УФ\2025 год\Проект районного бюджета_2025 год\Решение о районном бюджете на 2025-2027гг._на САЙТ\"/>
    </mc:Choice>
  </mc:AlternateContent>
  <bookViews>
    <workbookView xWindow="4005" yWindow="120" windowWidth="28800" windowHeight="12315"/>
  </bookViews>
  <sheets>
    <sheet name="Лист1" sheetId="2" r:id="rId1"/>
  </sheets>
  <definedNames>
    <definedName name="_xlnm._FilterDatabase" localSheetId="0" hidden="1">Лист1!$A$4:$C$85</definedName>
    <definedName name="BossProviderVariable?_9fe7e436_e14f_443f_ac77_1ea312f9603a" hidden="1">"25_01_2006"</definedName>
    <definedName name="BossProviderVariable?_dbe6b74d_d1f3_4491_8afd_66e303941ff1" hidden="1">"25_01_2006"</definedName>
    <definedName name="_xlnm.Print_Titles" localSheetId="0">Лист1!$4:$4</definedName>
    <definedName name="_xlnm.Print_Area" localSheetId="0">Лист1!$A$1:$D$100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D5" i="2"/>
  <c r="B5" i="2"/>
  <c r="B101" i="2" l="1"/>
  <c r="D101" i="2"/>
  <c r="C101" i="2"/>
  <c r="B98" i="2" l="1"/>
  <c r="C86" i="2"/>
  <c r="B86" i="2"/>
  <c r="B37" i="2"/>
  <c r="B97" i="2" l="1"/>
  <c r="C38" i="2" l="1"/>
  <c r="C7" i="2"/>
  <c r="D7" i="2"/>
  <c r="D38" i="2"/>
  <c r="B80" i="2"/>
  <c r="C85" i="2"/>
  <c r="D85" i="2"/>
  <c r="B85" i="2"/>
  <c r="B88" i="2"/>
  <c r="C97" i="2"/>
  <c r="D97" i="2"/>
  <c r="C106" i="2"/>
  <c r="D106" i="2"/>
  <c r="C109" i="2"/>
  <c r="D109" i="2"/>
  <c r="B109" i="2"/>
  <c r="B106" i="2"/>
  <c r="B51" i="2" l="1"/>
  <c r="B50" i="2" s="1"/>
  <c r="B38" i="2"/>
  <c r="B25" i="2"/>
  <c r="B20" i="2"/>
  <c r="B7" i="2" s="1"/>
  <c r="C88" i="2" l="1"/>
  <c r="D88" i="2"/>
  <c r="C50" i="2" l="1"/>
  <c r="D50" i="2"/>
  <c r="C80" i="2"/>
  <c r="D80" i="2"/>
  <c r="C94" i="2"/>
  <c r="D94" i="2"/>
  <c r="B94" i="2"/>
</calcChain>
</file>

<file path=xl/sharedStrings.xml><?xml version="1.0" encoding="utf-8"?>
<sst xmlns="http://schemas.openxmlformats.org/spreadsheetml/2006/main" count="115" uniqueCount="113">
  <si>
    <t>тыс. руб.</t>
  </si>
  <si>
    <t>План на 2025 год</t>
  </si>
  <si>
    <t xml:space="preserve">Наименование муниципальной программы / мероприятия 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</si>
  <si>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</si>
  <si>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Муниципальная программа "Безопасность на территории муниципального района "Заполярный район" на 2019-2030 годы"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</si>
  <si>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</si>
  <si>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Муниципальная программа "Развитие коммунальной инфраструктуры муниципального района "Заполярный район" на 2020-2030 годы"</t>
  </si>
  <si>
    <t>Муниципальная программа "Обеспечение населения централизованным теплоснабжением в МО "Муниципальный район "Заполярный район" на 2020-2030 годы"</t>
  </si>
  <si>
    <t>Муниципальная программа "Обеспечение населения муниципального района "Заполярный район" чистой водой на 2021-2030 годы"</t>
  </si>
  <si>
    <t>Муниципальная программа "Развитие транспортной инфраструктуры муниципального района "Заполярный район" на 2021-2030 годы"</t>
  </si>
  <si>
    <t>Муниципальная программа "Развитие энергетики муниципального района "Заполярный район" на 2021-2030 годы"</t>
  </si>
  <si>
    <t>Подготовка объектов коммунальной инфраструктуры к осенне-зимнему периоду</t>
  </si>
  <si>
    <t>Всего расходов</t>
  </si>
  <si>
    <t>в том числе:</t>
  </si>
  <si>
    <t>План на 2026 год</t>
  </si>
  <si>
    <t>План на 2027 год</t>
  </si>
  <si>
    <t xml:space="preserve">Сведения о предусмотренных к финансированию социально-значимых проектах за счет средств районного бюджета на 2025 и плановый период 2026-2027 годов </t>
  </si>
  <si>
    <t>Капитальный ремонт общественной бани в с. Тельвиска Сельского поселения «Тельвисочный сельсовет» ЗР НАО</t>
  </si>
  <si>
    <t>Капитальный ремонт общественной бани в д. Макарово Сельского поселения «Тельвисочный сельсовет» ЗР НАО</t>
  </si>
  <si>
    <t>Устройство покрытия участка проезда в районе ул. Лесная в д. Андег Сельского поселения "Андегский сельсовет" ЗР НАО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</si>
  <si>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</si>
  <si>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Устройство проезда «Причал – вертолетная площадка» в д. Щелино Сельского поселения «Великовисочный сельсовет» ЗР НАО</t>
  </si>
  <si>
    <t>Устройство проезда от Троицкой часовни до БВПУ в д. Андег Сельского поселения «Андегский сельсовет» ЗР НАО</t>
  </si>
  <si>
    <t>Поставка дорожных плит для устройства проезда к общественному кладбищу в рп. Искателей МО «Городское поселение «Рабочий поселок Искателей» ЗР НАО</t>
  </si>
  <si>
    <t>Подсыпка проезда по ул. Набережная в   с. Ома Сельского поселения «Омский сельсовет» ЗР НАО</t>
  </si>
  <si>
    <t>Устройство деревянного тротуара в п. Бугрино (от дома № 1А по ул. Антоновка до дома № 31 по ул. Набережная) Сельского поселения «Колгуевский сельсовет» ЗР НАО</t>
  </si>
  <si>
    <t>Поставка бетонных плит для обустройства тротуара по ул. Победы в п. Харута Сельского поселения «Хоседа-Хардский сельсовет» ЗР НАО</t>
  </si>
  <si>
    <t>Устройство деревянного тротуара в д. Чижа Сельского поселения «Канинский сельсовет» ЗР НАО</t>
  </si>
  <si>
    <t>Устройство деревянного тротуара от дома №7А до дома 21 по ул. Советская в с. Несь Сельского поселения "Канинский сельсовет"ЗР НАО</t>
  </si>
  <si>
    <t>Устройство деревянного тротуара от пожарного водоема до дома №26 по ул. Новоселов в с. Несь Сельского поселения "Канинский сельсовет" ЗР НАО</t>
  </si>
  <si>
    <t>Устройство деревянного тротуара от дома №14А до дома №26А по ул. Заречная в с. Несь Сельского поселения "Канинский сельсовет" ЗР НАО</t>
  </si>
  <si>
    <t xml:space="preserve">Устройство деревянных тротуаров в д. Андег Сельского поселения "Андегский сельсовет" ЗР НАО </t>
  </si>
  <si>
    <t>Устройство деревянного тротуара по ул. Речная от дома № 116 до дома № 107 в п. Индига Сельского поселения «Тиманский сельсовет» ЗР НАО</t>
  </si>
  <si>
    <t>Устройство деревянного тротуара по ул. Новая от дома № 164 до дома № 152 в п.. Индига Сельского поселения «Тиманский сельсовет» ЗР НАО</t>
  </si>
  <si>
    <t>Устройство деревянного тротуара от ул. Армейская до поселкового кладбища в п. Индига Сельского поселения «Тиманский сельсовет» ЗР НАО</t>
  </si>
  <si>
    <t>Вывоз песка от придомовых территорий в с. Шойна Сельского поселения «Шоинский сельсовет» ЗР НАО</t>
  </si>
  <si>
    <t>-</t>
  </si>
  <si>
    <t>Организация мест массового отдыха (пляжи) населения на водных объектах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</si>
  <si>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Сельском поселении "Коткинский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</si>
  <si>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Сельском поселении "Малоземельский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</si>
  <si>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Сельском поселении "Тельвисочный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</si>
  <si>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Сельском поселении "Тиманский сельсовет" ЗР НАО</t>
  </si>
  <si>
    <t>Устройство искусственного источника противопожарного водоснабжения в с.Оксино Сельского поселения «Пустозерский сельсовет» ЗР НАО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</si>
  <si>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</si>
  <si>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п. Индига Сельского поселения «Тиманский сельсовет» ЗР НАО</t>
  </si>
  <si>
    <t>Приобретение двух жилых домов блокированной застройки в д. Андег Сельского поселения «Андегский сельсовет» ЗР НАО</t>
  </si>
  <si>
    <t>Приобретение жилых помещений в п. Усть-Кара Сельского поселения «Карский сельсовет» ЗР НАО</t>
  </si>
  <si>
    <t>Приобретение жилых помещений в с. Шойна Сельского поселения «Шоинский сельсовет» ЗР НАО</t>
  </si>
  <si>
    <t>Приобретение жилых помещений в п. Харута Сельского поселения «Хоседа-Хардский сельсовет» ЗР НАО</t>
  </si>
  <si>
    <t>Капитальный ремонт квартиры № 1 в жилом доме № 82 в с. Великовисочное Сельского поселения «Великовисочный сельсовет» ЗР НАО</t>
  </si>
  <si>
    <t>Ремонт жилого дома № 9 по ул. Колхозная в п. Харута Сельского поселения «Хоседа-Хардский сельсовет» ЗР НАО</t>
  </si>
  <si>
    <t>Капитальный ремонт дома № 41 в п. Хонгурей Сельского поселения «Пустозерский сельсовет» ЗР НАО</t>
  </si>
  <si>
    <t>Капитальный ремонт жилого дома № 31 в с. Великовисочное Сельского поселения «Великовисочный сельсовет» ЗР НАО</t>
  </si>
  <si>
    <t>Текущий ремонт квартиры № 1 в жилом доме № 14 по ул. Колхозная в п. Харута Сельского поселения «Хоседа-Хардский сельсовет» ЗР НАО</t>
  </si>
  <si>
    <t>Капитаьный ремонт квартиры № 3 в многоквартирном доме № 25 в с. Оксино Сельского поселения «Пустозерский сельсовет» ЗР НАО</t>
  </si>
  <si>
    <t>Снос (демонтаж) жилого дома № 23 по ул. Новая в п. Харута Сельского поселения «Хоседа-Хардский сельсовет» ЗР НАО</t>
  </si>
  <si>
    <t>Снос (демонтаж) жилого дома № 10 по ул. Советская в п. Харута Сельского поселения «Хоседа-Хардский сельсовет» ЗР НАО</t>
  </si>
  <si>
    <t>Приобретение автомобиля с двойной кабиной для МО «Городское поселение «Рабочий посёлок Искателей</t>
  </si>
  <si>
    <t>Приобретение специального автомобиля аварийной службы для МО «Городское поселение «Рабочий посёлок Искателей" с доставкой до г. Нарьян-Мар</t>
  </si>
  <si>
    <t>Поставка бульдозера гусеничного в п. Усть-Кара (для ЖКУ Усть-Кара)</t>
  </si>
  <si>
    <t>Реконструкция объекта незавершенного строительства под здание гаража в п. Хорей-Вер</t>
  </si>
  <si>
    <t>Поставка, монтаж модульного здания, оборудования и обвязка технологического оборудования для нужд объединённой котельной в п. Харута</t>
  </si>
  <si>
    <t>Оборудование водоподготовительного узла в колодце № 2 с. Ома Сельского поселения «Омский сельсовет» ЗР НАО</t>
  </si>
  <si>
    <t>Строительство водопроводной сети в д. Лабожское Сельского поселения «Великовисочный сельсовет» ЗР НАО</t>
  </si>
  <si>
    <t>Устройство водоразборной колонки и ограждения водозабора в с. Несь</t>
  </si>
  <si>
    <t>Приобретение и поставка амфибийного пассажирского судна на воздушной подушке в г. Нарьян-Мар</t>
  </si>
  <si>
    <t>Содержание дорожного проезда по маршруту с. Тельвиска – д. Устье Сельского поселения «Тельвисочный сельсовет» ЗР НАО</t>
  </si>
  <si>
    <t>Муниципальная программа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</si>
  <si>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>Организация спортивной деятельности населения</t>
  </si>
  <si>
    <t>Муниципальная программа «Развитие культуры на территории муниципального района «Заполярный район» на 2025-2035 годы»</t>
  </si>
  <si>
    <t>Организация культурно-досуговой деятельности населения</t>
  </si>
  <si>
    <t>Комплектование книжных фондов библиотек на территории поселений Заполярного района</t>
  </si>
  <si>
    <t>Организация досугово-спортивных и военно-патриотических мероприятий</t>
  </si>
  <si>
    <t>Капитальный ремонт многоквартирного жилого дома № 5 Б по ул. Победы в п. Харута Сельского поселения «Хоседа-Хардский сельсовет» ЗР НАО (софинансирование)</t>
  </si>
  <si>
    <t>Приобретение жилых помещений в с. Шойна Сельского поселения "Шоинский сельсовет" ЗР НАО</t>
  </si>
  <si>
    <t>Муниципальная программа "Управление муниципальным имуществом муниципального района "Заполярный район" на 2022-2030 годы"</t>
  </si>
  <si>
    <t>Снос здания начальной школы в д. Вижас</t>
  </si>
  <si>
    <t>Снос аварийного здания детского сада с подготовкой территории в с. Несь ул. Советская д. 11 Сельского поселения «Канинский сельсовет» ЗР НАО</t>
  </si>
  <si>
    <t>Капитальный ремонт здания администрации Сельского поселения «Коткинский сельсовет» ЗР НАО</t>
  </si>
  <si>
    <t>Капитальный ремонт причалов в п. Индига Селького поселения "Тиманский сельсовет" ЗР НАО</t>
  </si>
  <si>
    <t>Текущий ремонт общественной бани в п. Харута Сельского поселения «Хоседа-Хардский сельсовет» ЗР НАО</t>
  </si>
  <si>
    <t>Устройство проезда от дома № 50 до дома № 59 по ул. Центральная в с. Коткино Сельского поселения «Коткинский сельсовет» ЗР НАО</t>
  </si>
  <si>
    <t>Текущий ремонт моста через р. Лахтенный в с. Несь Сельского поселения «Канинский сельсовет» ЗР НАО</t>
  </si>
  <si>
    <t>Устройство деревянных тротуаров от д.13 по 
ул. Рябиновая до д. 10 по ул. Ленина и от д. 6 до д. 10 по ул. Рябиновая в    с. Ома Сельского поселения «Омский сельсовет» ЗР НАО</t>
  </si>
  <si>
    <t>Устройство деревянного тротуара в д. Вижас Сельского поселения «Омский сельсовет» ЗР НАО</t>
  </si>
  <si>
    <t>Устройство деревянных тротуаров в квартале Молодежный  от вертолетной площадки до озера Банное в п. Нельмин-Нос Сельского поселения «Малоземельский сельсовет» ЗР НАО</t>
  </si>
  <si>
    <t>Устройство деревянных тротуаров квартале Молодежный  от жилого дома № 6 до жилого дома № 15 в п. Нельмин-Нос Сельского поселения «Малоземельский сельсовет» ЗР НАО</t>
  </si>
  <si>
    <t>Устройство деревянных тротуаров по улице Тундровая от здания ЖКУ до жилого дома № 12 в п. Нельмин-Нос Сельского поселения «Малоземельский сельсовет» ЗР НАО</t>
  </si>
  <si>
    <t>"Лыжная трасса и тропа здоровья - два в одном"</t>
  </si>
  <si>
    <t>Предоставление субсидии на возмещение недополученных доходов, возникающих в связи с оказанием услуг подвижной радиотелефонной связи в сельских поселениях</t>
  </si>
  <si>
    <t>Разработка проектной документации на строительство домов блокированной жилой застройки с 3 и 4 жилыми блоками в п. Бугрино Сельского поселения «Колгуевский сельсовет» ЗР НАО</t>
  </si>
  <si>
    <t>Приобретение двух жилых помещений в п. Нельмин-Нос Сельского поселения «Малоземельский сельсовет» ЗР НАО</t>
  </si>
  <si>
    <t>Приобретение жилых помещений в с. Нижняя Пеша Сельского поселения «Пешский сельсовет» ЗР НАО</t>
  </si>
  <si>
    <t>Приобретение трех жилых помещений в с. Ома Сельского поселения «Омский сельсовет» ЗР НАО</t>
  </si>
  <si>
    <t>Приобретение жилых помещений в с. Тельвиска Сельского поселения «Тельвисочный сельсовет» ЗР НАО</t>
  </si>
  <si>
    <t>Капитальный ремонт многоквартирного жилого дома № 37 по ул. Центральная в п. Каратайка Сельского поселения «Юшарский сельсовет» ЗР НАО</t>
  </si>
  <si>
    <t>Текущий ремонт квартир № 2; 13; 15; 16 в жилом доме № 5 по ул. Дубровина в п. Амдерма Сельского поселения «Поселок Амдерма» ЗР НАО</t>
  </si>
  <si>
    <t>Текущий ремонт квартиры № 28 в жилом доме № 13 «А» по ул. Ленина в п. Амдерма Сельского поселения «Поселок Амдерма» ЗР НАО</t>
  </si>
  <si>
    <t>Капитальный ремонт жилого дома № 3А по ул. Калинина в с. Нижняя Пеша Сельского поселения «Пешский сельсовет» ЗР НАО</t>
  </si>
  <si>
    <t>Капитальный ремонт жилого дома № 24 по ул. Набережная в с. Шойна Сельского поселения «Шоинский сельсовет» ЗР НАО</t>
  </si>
  <si>
    <t>Снос (демонтаж) жилого дома № 2  по ул. Центральная в п. Амдерма Сельского поселения «Поселок Амдерма» ЗР НАО</t>
  </si>
  <si>
    <t>Снос (демонтаж) жилого дома № 8 по ул. Дубровина в п. Амдерма Сельского поселения «Поселок Амдерма» ЗР НАО</t>
  </si>
  <si>
    <t>Рекострукция тепловых сетей в п. Харута</t>
  </si>
  <si>
    <t>Поставка, монтаж модульного здания и обвязка технологического оборудования для нужд водоподготовительной установки в п. Хорей-Вер СП «Хорей-Верский сельсовет» ЗР НАО</t>
  </si>
  <si>
    <t>Модернизация БВПУ с увеличением производительности в д. Лабожское Сельского поселения «Великовисочный сельсовет» ЗР НАО</t>
  </si>
  <si>
    <t>Реконструкция ЛЭП в п. Хорей-Вер</t>
  </si>
  <si>
    <t xml:space="preserve">Реконструкция ЛЭП в п. Нельмин-Нос </t>
  </si>
  <si>
    <t>Приобретение, замена и установка светильников уличного освещения в поселениях (Омский, Малоземельский, Шоинский с/с)</t>
  </si>
  <si>
    <t>Устройство пожарного водоема по ул. Восточная, д. 6  в 
с. Шойна  Сельского поселения «Шоинский сельсовет» ЗР НАО</t>
  </si>
  <si>
    <t>Обустройство пожарного водоема объемом 40 м куб. по ул. Новая в п. Харута Сельского поселения "Хоседа-Хардский сельсовет" ЗР НАО</t>
  </si>
  <si>
    <t>Поставка пожарного резервуара объемом 25 м куб. и его установка в д. Щелино</t>
  </si>
  <si>
    <t>Установка систем видеонаблюдения на объектах: ДЭС 
(д. Лабожское, д. Пылемец, д. Тошвиска, д. Щелино, 
д. Осколково, с. Несь, д. Мгла), котельных (д. Макарово, 
с. Оксино), БВПУ (п. Нельмин-Нос, д. Андег, д. Макарово)</t>
  </si>
  <si>
    <t>Поставка резервуара горизонтального подземного 50 м куб в  с. Ома  Сельского поселения «Омский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</si>
</sst>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5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 applyProtection="1">
      <alignment horizontal="left" vertical="center" wrapText="1"/>
      <protection locked="0"/>
    </xf>
    <xf numFmtId="167" fontId="9" fillId="0" borderId="1" xfId="0" applyNumberFormat="1" applyFont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3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9" fillId="0" borderId="5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166" fontId="13" fillId="0" borderId="1" xfId="3" applyNumberFormat="1" applyFont="1" applyFill="1" applyBorder="1" applyAlignment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2" fillId="0" borderId="4" xfId="4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14" fillId="0" borderId="1" xfId="0" applyFont="1" applyFill="1" applyBorder="1" applyAlignment="1">
      <alignment horizontal="center" vertical="center" wrapText="1"/>
    </xf>
    <xf numFmtId="166" fontId="12" fillId="0" borderId="1" xfId="3" applyNumberFormat="1" applyFont="1" applyFill="1" applyBorder="1" applyAlignment="1">
      <alignment horizontal="center" vertical="center"/>
    </xf>
    <xf numFmtId="166" fontId="10" fillId="0" borderId="1" xfId="3" applyNumberFormat="1" applyFont="1" applyFill="1" applyBorder="1" applyAlignment="1">
      <alignment horizontal="center" vertical="center"/>
    </xf>
    <xf numFmtId="166" fontId="9" fillId="0" borderId="1" xfId="3" applyNumberFormat="1" applyFont="1" applyFill="1" applyBorder="1" applyAlignment="1">
      <alignment horizontal="center" vertical="center"/>
    </xf>
    <xf numFmtId="166" fontId="9" fillId="0" borderId="1" xfId="3" applyNumberFormat="1" applyFont="1" applyFill="1" applyBorder="1" applyAlignment="1" applyProtection="1">
      <alignment horizontal="center" vertical="center"/>
      <protection locked="0"/>
    </xf>
    <xf numFmtId="166" fontId="12" fillId="0" borderId="1" xfId="3" applyNumberFormat="1" applyFont="1" applyFill="1" applyBorder="1" applyAlignment="1" applyProtection="1">
      <alignment horizontal="center" vertical="center"/>
      <protection locked="0"/>
    </xf>
    <xf numFmtId="166" fontId="9" fillId="2" borderId="1" xfId="3" applyNumberFormat="1" applyFont="1" applyFill="1" applyBorder="1" applyAlignment="1" applyProtection="1">
      <alignment horizontal="center" vertical="center"/>
      <protection locked="0"/>
    </xf>
    <xf numFmtId="166" fontId="12" fillId="0" borderId="1" xfId="3" applyNumberFormat="1" applyFont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/>
    </xf>
    <xf numFmtId="0" fontId="1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165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3" xfId="0" applyFont="1" applyFill="1" applyBorder="1" applyAlignment="1">
      <alignment horizontal="left" vertical="center" wrapText="1"/>
    </xf>
    <xf numFmtId="165" fontId="11" fillId="0" borderId="1" xfId="0" applyNumberFormat="1" applyFont="1" applyFill="1" applyBorder="1" applyAlignment="1">
      <alignment horizontal="left" vertical="center" wrapText="1"/>
    </xf>
    <xf numFmtId="0" fontId="12" fillId="0" borderId="1" xfId="4" applyFont="1" applyFill="1" applyBorder="1" applyAlignment="1">
      <alignment horizontal="left" vertical="center" wrapText="1"/>
    </xf>
    <xf numFmtId="0" fontId="9" fillId="0" borderId="1" xfId="4" applyFont="1" applyFill="1" applyBorder="1" applyAlignment="1" applyProtection="1">
      <alignment horizontal="left" vertical="center" wrapText="1"/>
      <protection locked="0"/>
    </xf>
    <xf numFmtId="165" fontId="11" fillId="0" borderId="5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3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4" xfId="4"/>
    <cellStyle name="Обычный 3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1"/>
  <sheetViews>
    <sheetView tabSelected="1" topLeftCell="A100" zoomScaleNormal="100" zoomScaleSheetLayoutView="115" workbookViewId="0">
      <selection activeCell="B5" sqref="B5:D5"/>
    </sheetView>
  </sheetViews>
  <sheetFormatPr defaultColWidth="9.140625" defaultRowHeight="16.5" x14ac:dyDescent="0.25"/>
  <cols>
    <col min="1" max="1" width="58.85546875" style="29" customWidth="1"/>
    <col min="2" max="2" width="19" style="29" customWidth="1"/>
    <col min="3" max="3" width="19" style="33" customWidth="1"/>
    <col min="4" max="4" width="19" style="29" customWidth="1"/>
    <col min="5" max="16384" width="9.140625" style="29"/>
  </cols>
  <sheetData>
    <row r="1" spans="1:4" ht="39" customHeight="1" x14ac:dyDescent="0.25">
      <c r="A1" s="44" t="s">
        <v>16</v>
      </c>
      <c r="B1" s="44"/>
      <c r="C1" s="44"/>
      <c r="D1" s="45"/>
    </row>
    <row r="2" spans="1:4" ht="19.5" x14ac:dyDescent="0.25">
      <c r="A2" s="46"/>
      <c r="B2" s="46"/>
      <c r="C2" s="46"/>
      <c r="D2" s="46"/>
    </row>
    <row r="3" spans="1:4" x14ac:dyDescent="0.25">
      <c r="A3" s="30"/>
      <c r="B3" s="30"/>
      <c r="C3" s="30"/>
      <c r="D3" s="31" t="s">
        <v>0</v>
      </c>
    </row>
    <row r="4" spans="1:4" s="1" customFormat="1" ht="31.5" x14ac:dyDescent="0.25">
      <c r="A4" s="4" t="s">
        <v>2</v>
      </c>
      <c r="B4" s="4" t="s">
        <v>1</v>
      </c>
      <c r="C4" s="4" t="s">
        <v>14</v>
      </c>
      <c r="D4" s="4" t="s">
        <v>15</v>
      </c>
    </row>
    <row r="5" spans="1:4" s="1" customFormat="1" ht="15.75" x14ac:dyDescent="0.25">
      <c r="A5" s="5" t="s">
        <v>12</v>
      </c>
      <c r="B5" s="23">
        <f>B7+B38+B50+B80+B85+B88+B94+B97+B106+B109+B101</f>
        <v>797870.79999999981</v>
      </c>
      <c r="C5" s="23">
        <f t="shared" ref="C5:D5" si="0">C7+C38+C50+C80+C85+C88+C94+C97+C106+C109+C101</f>
        <v>159529.99999999997</v>
      </c>
      <c r="D5" s="23">
        <f t="shared" si="0"/>
        <v>34524.600000000006</v>
      </c>
    </row>
    <row r="6" spans="1:4" s="1" customFormat="1" ht="15.75" x14ac:dyDescent="0.25">
      <c r="A6" s="6" t="s">
        <v>13</v>
      </c>
      <c r="B6" s="24"/>
      <c r="C6" s="24"/>
      <c r="D6" s="24"/>
    </row>
    <row r="7" spans="1:4" s="2" customFormat="1" ht="63" x14ac:dyDescent="0.25">
      <c r="A7" s="5" t="s">
        <v>3</v>
      </c>
      <c r="B7" s="23">
        <f>SUM(B8:B37)</f>
        <v>98713.099999999991</v>
      </c>
      <c r="C7" s="23">
        <f>SUM(C8:C37)</f>
        <v>0</v>
      </c>
      <c r="D7" s="23">
        <f>SUM(D8:D37)</f>
        <v>0</v>
      </c>
    </row>
    <row r="8" spans="1:4" s="2" customFormat="1" ht="32.25" customHeight="1" x14ac:dyDescent="0.25">
      <c r="A8" s="6" t="s">
        <v>80</v>
      </c>
      <c r="B8" s="24">
        <v>2062.3000000000002</v>
      </c>
      <c r="C8" s="23">
        <v>0</v>
      </c>
      <c r="D8" s="23">
        <v>0</v>
      </c>
    </row>
    <row r="9" spans="1:4" s="2" customFormat="1" ht="31.5" x14ac:dyDescent="0.25">
      <c r="A9" s="34" t="s">
        <v>17</v>
      </c>
      <c r="B9" s="22">
        <v>2568.3000000000002</v>
      </c>
      <c r="C9" s="24">
        <v>0</v>
      </c>
      <c r="D9" s="24">
        <v>0</v>
      </c>
    </row>
    <row r="10" spans="1:4" s="2" customFormat="1" ht="31.5" x14ac:dyDescent="0.25">
      <c r="A10" s="35" t="s">
        <v>18</v>
      </c>
      <c r="B10" s="24">
        <v>2568.4</v>
      </c>
      <c r="C10" s="24">
        <v>0</v>
      </c>
      <c r="D10" s="24">
        <v>0</v>
      </c>
    </row>
    <row r="11" spans="1:4" s="2" customFormat="1" ht="47.25" x14ac:dyDescent="0.25">
      <c r="A11" s="35" t="s">
        <v>107</v>
      </c>
      <c r="B11" s="24">
        <v>1186.4000000000001</v>
      </c>
      <c r="C11" s="24">
        <v>0</v>
      </c>
      <c r="D11" s="24">
        <v>0</v>
      </c>
    </row>
    <row r="12" spans="1:4" s="2" customFormat="1" ht="47.25" x14ac:dyDescent="0.25">
      <c r="A12" s="34" t="s">
        <v>19</v>
      </c>
      <c r="B12" s="24">
        <v>684.1</v>
      </c>
      <c r="C12" s="24">
        <v>0</v>
      </c>
      <c r="D12" s="24">
        <v>0</v>
      </c>
    </row>
    <row r="13" spans="1:4" s="2" customFormat="1" ht="52.5" customHeight="1" x14ac:dyDescent="0.25">
      <c r="A13" s="36" t="s">
        <v>20</v>
      </c>
      <c r="B13" s="24">
        <v>684.1</v>
      </c>
      <c r="C13" s="24">
        <v>0</v>
      </c>
      <c r="D13" s="24">
        <v>0</v>
      </c>
    </row>
    <row r="14" spans="1:4" s="2" customFormat="1" ht="47.25" x14ac:dyDescent="0.25">
      <c r="A14" s="36" t="s">
        <v>21</v>
      </c>
      <c r="B14" s="24">
        <v>3584</v>
      </c>
      <c r="C14" s="24">
        <v>0</v>
      </c>
      <c r="D14" s="24">
        <v>0</v>
      </c>
    </row>
    <row r="15" spans="1:4" s="2" customFormat="1" ht="47.25" x14ac:dyDescent="0.25">
      <c r="A15" s="36" t="s">
        <v>81</v>
      </c>
      <c r="B15" s="24">
        <v>2400</v>
      </c>
      <c r="C15" s="24">
        <v>0</v>
      </c>
      <c r="D15" s="24">
        <v>0</v>
      </c>
    </row>
    <row r="16" spans="1:4" s="2" customFormat="1" ht="47.25" x14ac:dyDescent="0.25">
      <c r="A16" s="36" t="s">
        <v>22</v>
      </c>
      <c r="B16" s="24">
        <v>2890.5</v>
      </c>
      <c r="C16" s="24">
        <v>0</v>
      </c>
      <c r="D16" s="24">
        <v>0</v>
      </c>
    </row>
    <row r="17" spans="1:4" s="2" customFormat="1" ht="51.75" customHeight="1" x14ac:dyDescent="0.25">
      <c r="A17" s="7" t="s">
        <v>23</v>
      </c>
      <c r="B17" s="24">
        <v>13950.3</v>
      </c>
      <c r="C17" s="24">
        <v>0</v>
      </c>
      <c r="D17" s="24">
        <v>0</v>
      </c>
    </row>
    <row r="18" spans="1:4" s="2" customFormat="1" ht="31.5" x14ac:dyDescent="0.25">
      <c r="A18" s="7" t="s">
        <v>24</v>
      </c>
      <c r="B18" s="24">
        <v>8406</v>
      </c>
      <c r="C18" s="24">
        <v>0</v>
      </c>
      <c r="D18" s="24">
        <v>0</v>
      </c>
    </row>
    <row r="19" spans="1:4" s="2" customFormat="1" ht="31.5" x14ac:dyDescent="0.25">
      <c r="A19" s="37" t="s">
        <v>35</v>
      </c>
      <c r="B19" s="24">
        <v>766.2</v>
      </c>
      <c r="C19" s="24">
        <v>0</v>
      </c>
      <c r="D19" s="24">
        <v>0</v>
      </c>
    </row>
    <row r="20" spans="1:4" s="2" customFormat="1" ht="47.25" x14ac:dyDescent="0.25">
      <c r="A20" s="38" t="s">
        <v>25</v>
      </c>
      <c r="B20" s="24">
        <f>2832.2+2832.3</f>
        <v>5664.5</v>
      </c>
      <c r="C20" s="24">
        <v>0</v>
      </c>
      <c r="D20" s="24">
        <v>0</v>
      </c>
    </row>
    <row r="21" spans="1:4" s="2" customFormat="1" ht="47.25" x14ac:dyDescent="0.25">
      <c r="A21" s="38" t="s">
        <v>26</v>
      </c>
      <c r="B21" s="24">
        <v>2000</v>
      </c>
      <c r="C21" s="24">
        <v>0</v>
      </c>
      <c r="D21" s="24">
        <v>0</v>
      </c>
    </row>
    <row r="22" spans="1:4" s="2" customFormat="1" ht="31.5" x14ac:dyDescent="0.25">
      <c r="A22" s="39" t="s">
        <v>27</v>
      </c>
      <c r="B22" s="24">
        <v>3658.3</v>
      </c>
      <c r="C22" s="24">
        <v>0</v>
      </c>
      <c r="D22" s="24">
        <v>0</v>
      </c>
    </row>
    <row r="23" spans="1:4" s="2" customFormat="1" ht="47.25" x14ac:dyDescent="0.25">
      <c r="A23" s="6" t="s">
        <v>28</v>
      </c>
      <c r="B23" s="24">
        <v>1039.4000000000001</v>
      </c>
      <c r="C23" s="24">
        <v>0</v>
      </c>
      <c r="D23" s="24">
        <v>0</v>
      </c>
    </row>
    <row r="24" spans="1:4" s="2" customFormat="1" ht="47.25" x14ac:dyDescent="0.25">
      <c r="A24" s="6" t="s">
        <v>29</v>
      </c>
      <c r="B24" s="24">
        <v>2487.1</v>
      </c>
      <c r="C24" s="24">
        <v>0</v>
      </c>
      <c r="D24" s="24">
        <v>0</v>
      </c>
    </row>
    <row r="25" spans="1:4" s="2" customFormat="1" ht="47.25" x14ac:dyDescent="0.25">
      <c r="A25" s="6" t="s">
        <v>30</v>
      </c>
      <c r="B25" s="24">
        <f>2553.2-1350.1</f>
        <v>1203.0999999999999</v>
      </c>
      <c r="C25" s="24">
        <v>0</v>
      </c>
      <c r="D25" s="24">
        <v>0</v>
      </c>
    </row>
    <row r="26" spans="1:4" s="2" customFormat="1" ht="31.5" x14ac:dyDescent="0.25">
      <c r="A26" s="6" t="s">
        <v>31</v>
      </c>
      <c r="B26" s="24">
        <v>978</v>
      </c>
      <c r="C26" s="24">
        <v>0</v>
      </c>
      <c r="D26" s="24">
        <v>0</v>
      </c>
    </row>
    <row r="27" spans="1:4" s="2" customFormat="1" ht="31.5" x14ac:dyDescent="0.25">
      <c r="A27" s="39" t="s">
        <v>82</v>
      </c>
      <c r="B27" s="25">
        <v>5287.2</v>
      </c>
      <c r="C27" s="24">
        <v>0</v>
      </c>
      <c r="D27" s="24">
        <v>0</v>
      </c>
    </row>
    <row r="28" spans="1:4" s="2" customFormat="1" ht="63" x14ac:dyDescent="0.25">
      <c r="A28" s="6" t="s">
        <v>83</v>
      </c>
      <c r="B28" s="25">
        <v>1280</v>
      </c>
      <c r="C28" s="24">
        <v>0</v>
      </c>
      <c r="D28" s="24">
        <v>0</v>
      </c>
    </row>
    <row r="29" spans="1:4" s="2" customFormat="1" ht="31.5" x14ac:dyDescent="0.25">
      <c r="A29" s="6" t="s">
        <v>84</v>
      </c>
      <c r="B29" s="25">
        <v>1790</v>
      </c>
      <c r="C29" s="24">
        <v>0</v>
      </c>
      <c r="D29" s="24">
        <v>0</v>
      </c>
    </row>
    <row r="30" spans="1:4" s="2" customFormat="1" ht="63" x14ac:dyDescent="0.25">
      <c r="A30" s="6" t="s">
        <v>85</v>
      </c>
      <c r="B30" s="25">
        <v>671.3</v>
      </c>
      <c r="C30" s="24">
        <v>0</v>
      </c>
      <c r="D30" s="24">
        <v>0</v>
      </c>
    </row>
    <row r="31" spans="1:4" s="2" customFormat="1" ht="63" x14ac:dyDescent="0.25">
      <c r="A31" s="6" t="s">
        <v>86</v>
      </c>
      <c r="B31" s="25">
        <v>751.1</v>
      </c>
      <c r="C31" s="24">
        <v>0</v>
      </c>
      <c r="D31" s="24">
        <v>0</v>
      </c>
    </row>
    <row r="32" spans="1:4" s="2" customFormat="1" ht="49.5" customHeight="1" x14ac:dyDescent="0.25">
      <c r="A32" s="6" t="s">
        <v>87</v>
      </c>
      <c r="B32" s="25">
        <v>528.79999999999995</v>
      </c>
      <c r="C32" s="24">
        <v>0</v>
      </c>
      <c r="D32" s="24">
        <v>0</v>
      </c>
    </row>
    <row r="33" spans="1:4" s="2" customFormat="1" ht="47.25" x14ac:dyDescent="0.25">
      <c r="A33" s="10" t="s">
        <v>32</v>
      </c>
      <c r="B33" s="24">
        <v>504</v>
      </c>
      <c r="C33" s="24">
        <v>0</v>
      </c>
      <c r="D33" s="24">
        <v>0</v>
      </c>
    </row>
    <row r="34" spans="1:4" s="2" customFormat="1" ht="47.25" x14ac:dyDescent="0.25">
      <c r="A34" s="10" t="s">
        <v>33</v>
      </c>
      <c r="B34" s="24">
        <v>1512</v>
      </c>
      <c r="C34" s="24">
        <v>0</v>
      </c>
      <c r="D34" s="24">
        <v>0</v>
      </c>
    </row>
    <row r="35" spans="1:4" s="2" customFormat="1" ht="47.25" x14ac:dyDescent="0.25">
      <c r="A35" s="10" t="s">
        <v>34</v>
      </c>
      <c r="B35" s="24">
        <v>1612.8</v>
      </c>
      <c r="C35" s="24">
        <v>0</v>
      </c>
      <c r="D35" s="24">
        <v>0</v>
      </c>
    </row>
    <row r="36" spans="1:4" s="2" customFormat="1" ht="15.75" x14ac:dyDescent="0.25">
      <c r="A36" s="34" t="s">
        <v>88</v>
      </c>
      <c r="B36" s="24">
        <v>766.7</v>
      </c>
      <c r="C36" s="24">
        <v>0</v>
      </c>
      <c r="D36" s="24">
        <v>0</v>
      </c>
    </row>
    <row r="37" spans="1:4" s="2" customFormat="1" ht="50.25" customHeight="1" x14ac:dyDescent="0.25">
      <c r="A37" s="40" t="s">
        <v>89</v>
      </c>
      <c r="B37" s="25">
        <f>12614.1+12614.1</f>
        <v>25228.2</v>
      </c>
      <c r="C37" s="24">
        <v>0</v>
      </c>
      <c r="D37" s="24">
        <v>0</v>
      </c>
    </row>
    <row r="38" spans="1:4" s="2" customFormat="1" ht="47.25" x14ac:dyDescent="0.25">
      <c r="A38" s="5" t="s">
        <v>4</v>
      </c>
      <c r="B38" s="23">
        <f>SUM(B39:B49)</f>
        <v>14893.2</v>
      </c>
      <c r="C38" s="23">
        <f>SUM(C39:C49)</f>
        <v>18960.7</v>
      </c>
      <c r="D38" s="23">
        <f>SUM(D39:D49)</f>
        <v>19999.600000000002</v>
      </c>
    </row>
    <row r="39" spans="1:4" s="2" customFormat="1" ht="31.5" x14ac:dyDescent="0.25">
      <c r="A39" s="6" t="s">
        <v>37</v>
      </c>
      <c r="B39" s="24">
        <v>1400</v>
      </c>
      <c r="C39" s="24">
        <v>1456</v>
      </c>
      <c r="D39" s="24">
        <v>1514.2</v>
      </c>
    </row>
    <row r="40" spans="1:4" s="2" customFormat="1" ht="63" x14ac:dyDescent="0.25">
      <c r="A40" s="3" t="s">
        <v>38</v>
      </c>
      <c r="B40" s="24">
        <v>6407.5</v>
      </c>
      <c r="C40" s="24">
        <v>0</v>
      </c>
      <c r="D40" s="24">
        <v>0</v>
      </c>
    </row>
    <row r="41" spans="1:4" s="2" customFormat="1" ht="63" x14ac:dyDescent="0.25">
      <c r="A41" s="3" t="s">
        <v>39</v>
      </c>
      <c r="B41" s="24">
        <v>0</v>
      </c>
      <c r="C41" s="24">
        <v>7704.1</v>
      </c>
      <c r="D41" s="24">
        <v>0</v>
      </c>
    </row>
    <row r="42" spans="1:4" s="2" customFormat="1" ht="63" x14ac:dyDescent="0.25">
      <c r="A42" s="3" t="s">
        <v>40</v>
      </c>
      <c r="B42" s="24">
        <v>0</v>
      </c>
      <c r="C42" s="24">
        <v>0</v>
      </c>
      <c r="D42" s="24">
        <v>8239.7000000000007</v>
      </c>
    </row>
    <row r="43" spans="1:4" s="2" customFormat="1" ht="63" x14ac:dyDescent="0.25">
      <c r="A43" s="3" t="s">
        <v>41</v>
      </c>
      <c r="B43" s="24">
        <v>0</v>
      </c>
      <c r="C43" s="24">
        <v>0</v>
      </c>
      <c r="D43" s="24">
        <v>7248.3</v>
      </c>
    </row>
    <row r="44" spans="1:4" s="2" customFormat="1" ht="78.75" x14ac:dyDescent="0.25">
      <c r="A44" s="8" t="s">
        <v>111</v>
      </c>
      <c r="B44" s="24">
        <v>2644.8</v>
      </c>
      <c r="C44" s="24">
        <v>0</v>
      </c>
      <c r="D44" s="24">
        <v>0</v>
      </c>
    </row>
    <row r="45" spans="1:4" s="2" customFormat="1" ht="31.5" x14ac:dyDescent="0.25">
      <c r="A45" s="3" t="s">
        <v>110</v>
      </c>
      <c r="B45" s="24">
        <v>2527.1999999999998</v>
      </c>
      <c r="C45" s="24" t="s">
        <v>36</v>
      </c>
      <c r="D45" s="24" t="s">
        <v>36</v>
      </c>
    </row>
    <row r="46" spans="1:4" s="2" customFormat="1" ht="47.25" x14ac:dyDescent="0.25">
      <c r="A46" s="6" t="s">
        <v>108</v>
      </c>
      <c r="B46" s="24">
        <v>0</v>
      </c>
      <c r="C46" s="24">
        <v>0</v>
      </c>
      <c r="D46" s="24">
        <v>2997.4</v>
      </c>
    </row>
    <row r="47" spans="1:4" s="2" customFormat="1" ht="47.25" x14ac:dyDescent="0.25">
      <c r="A47" s="8" t="s">
        <v>109</v>
      </c>
      <c r="B47" s="24">
        <v>1913.7</v>
      </c>
      <c r="C47" s="24">
        <v>0</v>
      </c>
      <c r="D47" s="24">
        <v>0</v>
      </c>
    </row>
    <row r="48" spans="1:4" s="2" customFormat="1" ht="47.25" x14ac:dyDescent="0.25">
      <c r="A48" s="8" t="s">
        <v>42</v>
      </c>
      <c r="B48" s="24">
        <v>0</v>
      </c>
      <c r="C48" s="24">
        <v>6461.7</v>
      </c>
      <c r="D48" s="24">
        <v>0</v>
      </c>
    </row>
    <row r="49" spans="1:4" s="2" customFormat="1" ht="47.25" x14ac:dyDescent="0.25">
      <c r="A49" s="8" t="s">
        <v>112</v>
      </c>
      <c r="B49" s="24">
        <v>0</v>
      </c>
      <c r="C49" s="24">
        <v>3338.9</v>
      </c>
      <c r="D49" s="24">
        <v>0</v>
      </c>
    </row>
    <row r="50" spans="1:4" s="2" customFormat="1" ht="78.75" x14ac:dyDescent="0.25">
      <c r="A50" s="5" t="s">
        <v>5</v>
      </c>
      <c r="B50" s="23">
        <f>SUM(B51:B79)</f>
        <v>158594.4</v>
      </c>
      <c r="C50" s="23">
        <f>SUM(C51:C62)</f>
        <v>0</v>
      </c>
      <c r="D50" s="23">
        <f>SUM(D51:D62)</f>
        <v>0</v>
      </c>
    </row>
    <row r="51" spans="1:4" s="1" customFormat="1" ht="31.5" x14ac:dyDescent="0.25">
      <c r="A51" s="6" t="s">
        <v>43</v>
      </c>
      <c r="B51" s="22">
        <f>24511.2+23018</f>
        <v>47529.2</v>
      </c>
      <c r="C51" s="24">
        <v>0</v>
      </c>
      <c r="D51" s="24">
        <v>0</v>
      </c>
    </row>
    <row r="52" spans="1:4" s="1" customFormat="1" ht="63" x14ac:dyDescent="0.25">
      <c r="A52" s="9" t="s">
        <v>90</v>
      </c>
      <c r="B52" s="22">
        <v>8344.2000000000007</v>
      </c>
      <c r="C52" s="24">
        <v>0</v>
      </c>
      <c r="D52" s="24">
        <v>0</v>
      </c>
    </row>
    <row r="53" spans="1:4" s="1" customFormat="1" ht="33.75" customHeight="1" x14ac:dyDescent="0.25">
      <c r="A53" s="10" t="s">
        <v>91</v>
      </c>
      <c r="B53" s="26">
        <v>1015.4</v>
      </c>
      <c r="C53" s="24">
        <v>0</v>
      </c>
      <c r="D53" s="24">
        <v>0</v>
      </c>
    </row>
    <row r="54" spans="1:4" s="1" customFormat="1" ht="31.5" x14ac:dyDescent="0.25">
      <c r="A54" s="10" t="s">
        <v>92</v>
      </c>
      <c r="B54" s="25">
        <v>10368.9</v>
      </c>
      <c r="C54" s="24">
        <v>0</v>
      </c>
      <c r="D54" s="24">
        <v>0</v>
      </c>
    </row>
    <row r="55" spans="1:4" s="1" customFormat="1" ht="31.5" x14ac:dyDescent="0.25">
      <c r="A55" s="10" t="s">
        <v>92</v>
      </c>
      <c r="B55" s="25">
        <v>1278.5999999999999</v>
      </c>
      <c r="C55" s="24">
        <v>0</v>
      </c>
      <c r="D55" s="24">
        <v>0</v>
      </c>
    </row>
    <row r="56" spans="1:4" s="1" customFormat="1" ht="31.5" x14ac:dyDescent="0.25">
      <c r="A56" s="10" t="s">
        <v>93</v>
      </c>
      <c r="B56" s="25">
        <v>1085</v>
      </c>
      <c r="C56" s="24">
        <v>0</v>
      </c>
      <c r="D56" s="24">
        <v>0</v>
      </c>
    </row>
    <row r="57" spans="1:4" s="1" customFormat="1" ht="31.5" x14ac:dyDescent="0.25">
      <c r="A57" s="11" t="s">
        <v>74</v>
      </c>
      <c r="B57" s="22">
        <v>3421.9</v>
      </c>
      <c r="C57" s="24">
        <v>0</v>
      </c>
      <c r="D57" s="24">
        <v>0</v>
      </c>
    </row>
    <row r="58" spans="1:4" s="1" customFormat="1" ht="31.5" x14ac:dyDescent="0.25">
      <c r="A58" s="11" t="s">
        <v>44</v>
      </c>
      <c r="B58" s="22">
        <v>2152.9</v>
      </c>
      <c r="C58" s="24">
        <v>0</v>
      </c>
      <c r="D58" s="24">
        <v>0</v>
      </c>
    </row>
    <row r="59" spans="1:4" s="1" customFormat="1" ht="47.25" x14ac:dyDescent="0.25">
      <c r="A59" s="11" t="s">
        <v>45</v>
      </c>
      <c r="B59" s="22">
        <v>1159.5</v>
      </c>
      <c r="C59" s="24">
        <v>0</v>
      </c>
      <c r="D59" s="24">
        <v>0</v>
      </c>
    </row>
    <row r="60" spans="1:4" s="1" customFormat="1" ht="31.5" x14ac:dyDescent="0.25">
      <c r="A60" s="11" t="s">
        <v>46</v>
      </c>
      <c r="B60" s="22">
        <v>3380</v>
      </c>
      <c r="C60" s="24">
        <v>0</v>
      </c>
      <c r="D60" s="24">
        <v>0</v>
      </c>
    </row>
    <row r="61" spans="1:4" s="1" customFormat="1" ht="31.5" x14ac:dyDescent="0.25">
      <c r="A61" s="11" t="s">
        <v>47</v>
      </c>
      <c r="B61" s="22">
        <v>14273.1</v>
      </c>
      <c r="C61" s="24">
        <v>0</v>
      </c>
      <c r="D61" s="24">
        <v>0</v>
      </c>
    </row>
    <row r="62" spans="1:4" s="1" customFormat="1" ht="31.5" x14ac:dyDescent="0.25">
      <c r="A62" s="11" t="s">
        <v>48</v>
      </c>
      <c r="B62" s="22">
        <v>2525.8000000000002</v>
      </c>
      <c r="C62" s="24">
        <v>0</v>
      </c>
      <c r="D62" s="24">
        <v>0</v>
      </c>
    </row>
    <row r="63" spans="1:4" s="1" customFormat="1" ht="31.5" x14ac:dyDescent="0.25">
      <c r="A63" s="11" t="s">
        <v>94</v>
      </c>
      <c r="B63" s="22">
        <v>10934</v>
      </c>
      <c r="C63" s="24">
        <v>0</v>
      </c>
      <c r="D63" s="24">
        <v>0</v>
      </c>
    </row>
    <row r="64" spans="1:4" s="1" customFormat="1" ht="47.25" x14ac:dyDescent="0.25">
      <c r="A64" s="11" t="s">
        <v>95</v>
      </c>
      <c r="B64" s="22">
        <v>14212.7</v>
      </c>
      <c r="C64" s="24">
        <v>0</v>
      </c>
      <c r="D64" s="24">
        <v>0</v>
      </c>
    </row>
    <row r="65" spans="1:4" s="1" customFormat="1" ht="47.25" x14ac:dyDescent="0.25">
      <c r="A65" s="41" t="s">
        <v>49</v>
      </c>
      <c r="B65" s="22">
        <v>2188.6</v>
      </c>
      <c r="C65" s="24">
        <v>0</v>
      </c>
      <c r="D65" s="24">
        <v>0</v>
      </c>
    </row>
    <row r="66" spans="1:4" s="1" customFormat="1" ht="47.25" x14ac:dyDescent="0.25">
      <c r="A66" s="41" t="s">
        <v>50</v>
      </c>
      <c r="B66" s="22">
        <v>4074.9</v>
      </c>
      <c r="C66" s="24">
        <v>0</v>
      </c>
      <c r="D66" s="24">
        <v>0</v>
      </c>
    </row>
    <row r="67" spans="1:4" s="1" customFormat="1" ht="31.5" x14ac:dyDescent="0.25">
      <c r="A67" s="41" t="s">
        <v>51</v>
      </c>
      <c r="B67" s="22">
        <v>3359</v>
      </c>
      <c r="C67" s="24">
        <v>0</v>
      </c>
      <c r="D67" s="24">
        <v>0</v>
      </c>
    </row>
    <row r="68" spans="1:4" s="1" customFormat="1" ht="47.25" x14ac:dyDescent="0.25">
      <c r="A68" s="12" t="s">
        <v>52</v>
      </c>
      <c r="B68" s="27">
        <v>7076.6</v>
      </c>
      <c r="C68" s="24">
        <v>0</v>
      </c>
      <c r="D68" s="24">
        <v>0</v>
      </c>
    </row>
    <row r="69" spans="1:4" s="1" customFormat="1" ht="47.25" x14ac:dyDescent="0.25">
      <c r="A69" s="12" t="s">
        <v>53</v>
      </c>
      <c r="B69" s="27">
        <v>872.8</v>
      </c>
      <c r="C69" s="24">
        <v>0</v>
      </c>
      <c r="D69" s="24">
        <v>0</v>
      </c>
    </row>
    <row r="70" spans="1:4" s="1" customFormat="1" ht="47.25" x14ac:dyDescent="0.25">
      <c r="A70" s="12" t="s">
        <v>54</v>
      </c>
      <c r="B70" s="27">
        <v>1518</v>
      </c>
      <c r="C70" s="24">
        <v>0</v>
      </c>
      <c r="D70" s="24">
        <v>0</v>
      </c>
    </row>
    <row r="71" spans="1:4" s="1" customFormat="1" ht="47.25" x14ac:dyDescent="0.25">
      <c r="A71" s="12" t="s">
        <v>96</v>
      </c>
      <c r="B71" s="25">
        <v>4014.5</v>
      </c>
      <c r="C71" s="24">
        <v>0</v>
      </c>
      <c r="D71" s="24">
        <v>0</v>
      </c>
    </row>
    <row r="72" spans="1:4" s="1" customFormat="1" ht="47.25" x14ac:dyDescent="0.25">
      <c r="A72" s="12" t="s">
        <v>97</v>
      </c>
      <c r="B72" s="25">
        <v>1179.4000000000001</v>
      </c>
      <c r="C72" s="24">
        <v>0</v>
      </c>
      <c r="D72" s="24">
        <v>0</v>
      </c>
    </row>
    <row r="73" spans="1:4" s="1" customFormat="1" ht="47.25" x14ac:dyDescent="0.25">
      <c r="A73" s="12" t="s">
        <v>98</v>
      </c>
      <c r="B73" s="25">
        <v>4708.8</v>
      </c>
      <c r="C73" s="24">
        <v>0</v>
      </c>
      <c r="D73" s="24">
        <v>0</v>
      </c>
    </row>
    <row r="74" spans="1:4" s="1" customFormat="1" ht="47.25" x14ac:dyDescent="0.25">
      <c r="A74" s="12" t="s">
        <v>99</v>
      </c>
      <c r="B74" s="25">
        <v>3288.6</v>
      </c>
      <c r="C74" s="24">
        <v>0</v>
      </c>
      <c r="D74" s="24">
        <v>0</v>
      </c>
    </row>
    <row r="75" spans="1:4" s="1" customFormat="1" ht="51" customHeight="1" x14ac:dyDescent="0.25">
      <c r="A75" s="42" t="s">
        <v>73</v>
      </c>
      <c r="B75" s="22">
        <v>2525.8000000000002</v>
      </c>
      <c r="C75" s="24">
        <v>0</v>
      </c>
      <c r="D75" s="24">
        <v>0</v>
      </c>
    </row>
    <row r="76" spans="1:4" s="1" customFormat="1" ht="35.25" customHeight="1" x14ac:dyDescent="0.25">
      <c r="A76" s="43" t="s">
        <v>55</v>
      </c>
      <c r="B76" s="22">
        <v>372.6</v>
      </c>
      <c r="C76" s="24">
        <v>0</v>
      </c>
      <c r="D76" s="24">
        <v>0</v>
      </c>
    </row>
    <row r="77" spans="1:4" s="1" customFormat="1" ht="47.25" x14ac:dyDescent="0.25">
      <c r="A77" s="43" t="s">
        <v>56</v>
      </c>
      <c r="B77" s="22">
        <v>261.89999999999998</v>
      </c>
      <c r="C77" s="24">
        <v>0</v>
      </c>
      <c r="D77" s="24">
        <v>0</v>
      </c>
    </row>
    <row r="78" spans="1:4" s="1" customFormat="1" ht="33.75" customHeight="1" x14ac:dyDescent="0.25">
      <c r="A78" s="43" t="s">
        <v>100</v>
      </c>
      <c r="B78" s="26">
        <v>132.1</v>
      </c>
      <c r="C78" s="24">
        <v>0</v>
      </c>
      <c r="D78" s="24">
        <v>0</v>
      </c>
    </row>
    <row r="79" spans="1:4" s="1" customFormat="1" ht="32.25" customHeight="1" x14ac:dyDescent="0.25">
      <c r="A79" s="43" t="s">
        <v>101</v>
      </c>
      <c r="B79" s="26">
        <v>1339.6</v>
      </c>
      <c r="C79" s="24">
        <v>0</v>
      </c>
      <c r="D79" s="24">
        <v>0</v>
      </c>
    </row>
    <row r="80" spans="1:4" s="1" customFormat="1" ht="47.25" x14ac:dyDescent="0.25">
      <c r="A80" s="5" t="s">
        <v>6</v>
      </c>
      <c r="B80" s="23">
        <f>SUM(B81:B84)</f>
        <v>107564</v>
      </c>
      <c r="C80" s="23">
        <f t="shared" ref="C80:D80" si="1">SUM(C81:C83)</f>
        <v>0</v>
      </c>
      <c r="D80" s="23">
        <f t="shared" si="1"/>
        <v>0</v>
      </c>
    </row>
    <row r="81" spans="1:4" s="1" customFormat="1" ht="31.5" x14ac:dyDescent="0.25">
      <c r="A81" s="12" t="s">
        <v>57</v>
      </c>
      <c r="B81" s="22">
        <v>1625</v>
      </c>
      <c r="C81" s="24">
        <v>0</v>
      </c>
      <c r="D81" s="24">
        <v>0</v>
      </c>
    </row>
    <row r="82" spans="1:4" s="1" customFormat="1" ht="47.25" x14ac:dyDescent="0.25">
      <c r="A82" s="12" t="s">
        <v>58</v>
      </c>
      <c r="B82" s="22">
        <v>6741.7</v>
      </c>
      <c r="C82" s="24">
        <v>0</v>
      </c>
      <c r="D82" s="24">
        <v>0</v>
      </c>
    </row>
    <row r="83" spans="1:4" s="1" customFormat="1" ht="31.5" x14ac:dyDescent="0.25">
      <c r="A83" s="12" t="s">
        <v>59</v>
      </c>
      <c r="B83" s="22">
        <v>14619.2</v>
      </c>
      <c r="C83" s="24">
        <v>0</v>
      </c>
      <c r="D83" s="24">
        <v>0</v>
      </c>
    </row>
    <row r="84" spans="1:4" s="1" customFormat="1" ht="31.5" x14ac:dyDescent="0.25">
      <c r="A84" s="32" t="s">
        <v>60</v>
      </c>
      <c r="B84" s="22">
        <v>84578.1</v>
      </c>
      <c r="C84" s="24">
        <v>0</v>
      </c>
      <c r="D84" s="24">
        <v>0</v>
      </c>
    </row>
    <row r="85" spans="1:4" s="1" customFormat="1" ht="63" x14ac:dyDescent="0.25">
      <c r="A85" s="5" t="s">
        <v>7</v>
      </c>
      <c r="B85" s="23">
        <f>SUM(B86:B87)</f>
        <v>164502.1</v>
      </c>
      <c r="C85" s="23">
        <f>SUM(C86:C87)</f>
        <v>121219.3</v>
      </c>
      <c r="D85" s="23">
        <f>SUM(D86:D87)</f>
        <v>0</v>
      </c>
    </row>
    <row r="86" spans="1:4" s="1" customFormat="1" ht="15.75" x14ac:dyDescent="0.25">
      <c r="A86" s="13" t="s">
        <v>102</v>
      </c>
      <c r="B86" s="26">
        <f>117178.7+4040.6</f>
        <v>121219.3</v>
      </c>
      <c r="C86" s="26">
        <f>117178.7+4040.6</f>
        <v>121219.3</v>
      </c>
      <c r="D86" s="23">
        <v>0</v>
      </c>
    </row>
    <row r="87" spans="1:4" s="1" customFormat="1" ht="47.25" x14ac:dyDescent="0.25">
      <c r="A87" s="14" t="s">
        <v>61</v>
      </c>
      <c r="B87" s="22">
        <v>43282.8</v>
      </c>
      <c r="C87" s="24">
        <v>0</v>
      </c>
      <c r="D87" s="24">
        <v>0</v>
      </c>
    </row>
    <row r="88" spans="1:4" s="1" customFormat="1" ht="47.25" x14ac:dyDescent="0.25">
      <c r="A88" s="5" t="s">
        <v>8</v>
      </c>
      <c r="B88" s="23">
        <f>SUM(B89:B93)</f>
        <v>29913.100000000002</v>
      </c>
      <c r="C88" s="23">
        <f t="shared" ref="C88:D88" si="2">SUM(C90:C93)</f>
        <v>5233.3</v>
      </c>
      <c r="D88" s="23">
        <f t="shared" si="2"/>
        <v>0</v>
      </c>
    </row>
    <row r="89" spans="1:4" s="1" customFormat="1" ht="63" x14ac:dyDescent="0.25">
      <c r="A89" s="6" t="s">
        <v>103</v>
      </c>
      <c r="B89" s="24">
        <v>7790</v>
      </c>
      <c r="C89" s="24">
        <v>0</v>
      </c>
      <c r="D89" s="24">
        <v>0</v>
      </c>
    </row>
    <row r="90" spans="1:4" s="1" customFormat="1" ht="47.25" x14ac:dyDescent="0.25">
      <c r="A90" s="15" t="s">
        <v>63</v>
      </c>
      <c r="B90" s="22">
        <v>16541.3</v>
      </c>
      <c r="C90" s="24">
        <v>0</v>
      </c>
      <c r="D90" s="24">
        <v>0</v>
      </c>
    </row>
    <row r="91" spans="1:4" s="1" customFormat="1" ht="47.25" x14ac:dyDescent="0.25">
      <c r="A91" s="15" t="s">
        <v>104</v>
      </c>
      <c r="B91" s="22">
        <v>3308.4</v>
      </c>
      <c r="C91" s="24">
        <v>0</v>
      </c>
      <c r="D91" s="24">
        <v>0</v>
      </c>
    </row>
    <row r="92" spans="1:4" s="1" customFormat="1" ht="31.5" x14ac:dyDescent="0.25">
      <c r="A92" s="16" t="s">
        <v>64</v>
      </c>
      <c r="B92" s="22">
        <v>2273.4</v>
      </c>
      <c r="C92" s="24">
        <v>0</v>
      </c>
      <c r="D92" s="24">
        <v>0</v>
      </c>
    </row>
    <row r="93" spans="1:4" s="1" customFormat="1" ht="33" customHeight="1" x14ac:dyDescent="0.25">
      <c r="A93" s="15" t="s">
        <v>62</v>
      </c>
      <c r="B93" s="24">
        <v>0</v>
      </c>
      <c r="C93" s="22">
        <v>5233.3</v>
      </c>
      <c r="D93" s="24">
        <v>0</v>
      </c>
    </row>
    <row r="94" spans="1:4" s="1" customFormat="1" ht="47.25" x14ac:dyDescent="0.25">
      <c r="A94" s="5" t="s">
        <v>9</v>
      </c>
      <c r="B94" s="23">
        <f>SUM(B95:B96)</f>
        <v>26600</v>
      </c>
      <c r="C94" s="23">
        <f>SUM(C95:C96)</f>
        <v>0</v>
      </c>
      <c r="D94" s="23">
        <f>SUM(D95:D96)</f>
        <v>0</v>
      </c>
    </row>
    <row r="95" spans="1:4" s="1" customFormat="1" ht="31.5" x14ac:dyDescent="0.25">
      <c r="A95" s="17" t="s">
        <v>65</v>
      </c>
      <c r="B95" s="22">
        <v>26000</v>
      </c>
      <c r="C95" s="24">
        <v>0</v>
      </c>
      <c r="D95" s="24">
        <v>0</v>
      </c>
    </row>
    <row r="96" spans="1:4" s="1" customFormat="1" ht="47.25" x14ac:dyDescent="0.25">
      <c r="A96" s="17" t="s">
        <v>66</v>
      </c>
      <c r="B96" s="24">
        <v>600</v>
      </c>
      <c r="C96" s="24">
        <v>0</v>
      </c>
      <c r="D96" s="24">
        <v>0</v>
      </c>
    </row>
    <row r="97" spans="1:4" s="2" customFormat="1" ht="47.25" x14ac:dyDescent="0.25">
      <c r="A97" s="5" t="s">
        <v>10</v>
      </c>
      <c r="B97" s="23">
        <f>SUM(B98:B100)</f>
        <v>120133.1</v>
      </c>
      <c r="C97" s="23">
        <f>SUM(C98:C100)</f>
        <v>0</v>
      </c>
      <c r="D97" s="23">
        <f>SUM(D98:D100)</f>
        <v>0</v>
      </c>
    </row>
    <row r="98" spans="1:4" s="2" customFormat="1" ht="15.75" x14ac:dyDescent="0.25">
      <c r="A98" s="6" t="s">
        <v>105</v>
      </c>
      <c r="B98" s="26">
        <f>35439.8+1865.3</f>
        <v>37305.100000000006</v>
      </c>
      <c r="C98" s="24">
        <v>0</v>
      </c>
      <c r="D98" s="24">
        <v>0</v>
      </c>
    </row>
    <row r="99" spans="1:4" s="2" customFormat="1" ht="15.75" x14ac:dyDescent="0.25">
      <c r="A99" s="6" t="s">
        <v>106</v>
      </c>
      <c r="B99" s="28">
        <v>75679.3</v>
      </c>
      <c r="C99" s="24">
        <v>0</v>
      </c>
      <c r="D99" s="24">
        <v>0</v>
      </c>
    </row>
    <row r="100" spans="1:4" s="2" customFormat="1" ht="31.5" x14ac:dyDescent="0.25">
      <c r="A100" s="6" t="s">
        <v>11</v>
      </c>
      <c r="B100" s="24">
        <v>7148.7</v>
      </c>
      <c r="C100" s="24">
        <v>0</v>
      </c>
      <c r="D100" s="24">
        <v>0</v>
      </c>
    </row>
    <row r="101" spans="1:4" s="2" customFormat="1" ht="47.25" x14ac:dyDescent="0.25">
      <c r="A101" s="5" t="s">
        <v>75</v>
      </c>
      <c r="B101" s="23">
        <f>SUM(B102:B105)</f>
        <v>60887.5</v>
      </c>
      <c r="C101" s="23">
        <f t="shared" ref="C101:D101" si="3">SUM(C102:C105)</f>
        <v>0</v>
      </c>
      <c r="D101" s="23">
        <f t="shared" si="3"/>
        <v>0</v>
      </c>
    </row>
    <row r="102" spans="1:4" s="2" customFormat="1" ht="15.75" x14ac:dyDescent="0.25">
      <c r="A102" s="18" t="s">
        <v>76</v>
      </c>
      <c r="B102" s="24">
        <v>526</v>
      </c>
      <c r="C102" s="24">
        <v>0</v>
      </c>
      <c r="D102" s="24">
        <v>0</v>
      </c>
    </row>
    <row r="103" spans="1:4" s="2" customFormat="1" ht="47.25" x14ac:dyDescent="0.25">
      <c r="A103" s="19" t="s">
        <v>77</v>
      </c>
      <c r="B103" s="24">
        <v>1330</v>
      </c>
      <c r="C103" s="24">
        <v>0</v>
      </c>
      <c r="D103" s="24">
        <v>0</v>
      </c>
    </row>
    <row r="104" spans="1:4" s="2" customFormat="1" ht="31.5" x14ac:dyDescent="0.25">
      <c r="A104" s="18" t="s">
        <v>78</v>
      </c>
      <c r="B104" s="24">
        <v>7945.7</v>
      </c>
      <c r="C104" s="24">
        <v>0</v>
      </c>
      <c r="D104" s="24">
        <v>0</v>
      </c>
    </row>
    <row r="105" spans="1:4" s="2" customFormat="1" ht="31.5" x14ac:dyDescent="0.25">
      <c r="A105" s="20" t="s">
        <v>79</v>
      </c>
      <c r="B105" s="24">
        <v>51085.8</v>
      </c>
      <c r="C105" s="24">
        <v>0</v>
      </c>
      <c r="D105" s="24">
        <v>0</v>
      </c>
    </row>
    <row r="106" spans="1:4" ht="78.75" x14ac:dyDescent="0.25">
      <c r="A106" s="21" t="s">
        <v>67</v>
      </c>
      <c r="B106" s="23">
        <f>SUM(B107:B108)</f>
        <v>4684.1000000000004</v>
      </c>
      <c r="C106" s="23">
        <f t="shared" ref="C106:D106" si="4">SUM(C107:C108)</f>
        <v>2721.7999999999997</v>
      </c>
      <c r="D106" s="23">
        <f t="shared" si="4"/>
        <v>2721.7999999999997</v>
      </c>
    </row>
    <row r="107" spans="1:4" x14ac:dyDescent="0.25">
      <c r="A107" s="32" t="s">
        <v>68</v>
      </c>
      <c r="B107" s="24">
        <v>2361.3000000000002</v>
      </c>
      <c r="C107" s="24">
        <v>640.6</v>
      </c>
      <c r="D107" s="24">
        <v>640.6</v>
      </c>
    </row>
    <row r="108" spans="1:4" ht="31.5" x14ac:dyDescent="0.25">
      <c r="A108" s="32" t="s">
        <v>72</v>
      </c>
      <c r="B108" s="24">
        <v>2322.8000000000002</v>
      </c>
      <c r="C108" s="24">
        <v>2081.1999999999998</v>
      </c>
      <c r="D108" s="24">
        <v>2081.1999999999998</v>
      </c>
    </row>
    <row r="109" spans="1:4" ht="47.25" x14ac:dyDescent="0.25">
      <c r="A109" s="21" t="s">
        <v>69</v>
      </c>
      <c r="B109" s="23">
        <f>SUM(B110:B111)</f>
        <v>11386.2</v>
      </c>
      <c r="C109" s="23">
        <f t="shared" ref="C109:D109" si="5">SUM(C110:C111)</f>
        <v>11394.9</v>
      </c>
      <c r="D109" s="23">
        <f t="shared" si="5"/>
        <v>11803.2</v>
      </c>
    </row>
    <row r="110" spans="1:4" ht="19.5" customHeight="1" x14ac:dyDescent="0.25">
      <c r="A110" s="32" t="s">
        <v>70</v>
      </c>
      <c r="B110" s="24">
        <v>10486.2</v>
      </c>
      <c r="C110" s="24">
        <v>10494.9</v>
      </c>
      <c r="D110" s="24">
        <v>10903.2</v>
      </c>
    </row>
    <row r="111" spans="1:4" ht="31.5" x14ac:dyDescent="0.25">
      <c r="A111" s="32" t="s">
        <v>71</v>
      </c>
      <c r="B111" s="24">
        <v>900</v>
      </c>
      <c r="C111" s="24">
        <v>900</v>
      </c>
      <c r="D111" s="24">
        <v>900</v>
      </c>
    </row>
  </sheetData>
  <mergeCells count="2">
    <mergeCell ref="A1:D1"/>
    <mergeCell ref="A2:D2"/>
  </mergeCells>
  <pageMargins left="0.39370078740157483" right="0.39370078740157483" top="0.39370078740157483" bottom="0.39370078740157483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Апицына Людмила Леонидовна</cp:lastModifiedBy>
  <cp:lastPrinted>2024-11-12T13:25:18Z</cp:lastPrinted>
  <dcterms:created xsi:type="dcterms:W3CDTF">2018-06-19T13:41:16Z</dcterms:created>
  <dcterms:modified xsi:type="dcterms:W3CDTF">2024-12-24T06:55:33Z</dcterms:modified>
</cp:coreProperties>
</file>