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r2\_Администрация Заполярного района\УФ\2025 год\Уточнение бюджета_2025-2027\1_Март_2025\Проект Решения в Совет_27.02.2025\"/>
    </mc:Choice>
  </mc:AlternateContent>
  <bookViews>
    <workbookView xWindow="1035" yWindow="0" windowWidth="27765" windowHeight="12285"/>
  </bookViews>
  <sheets>
    <sheet name="Перв.поправки" sheetId="1" r:id="rId1"/>
  </sheets>
  <definedNames>
    <definedName name="_xlnm._FilterDatabase" localSheetId="0" hidden="1">Перв.поправки!$A$4:$E$4</definedName>
    <definedName name="BossProviderVariable?_e53662d3_009c_47ea_b7f3_03c81c680ddd" hidden="1">"25_01_2006"</definedName>
    <definedName name="Z_21A42D25_8218_49FA_AF59_B83114CBEC78_.wvu.FilterData" localSheetId="0" hidden="1">Перв.поправки!$A$4:$E$4</definedName>
    <definedName name="Z_24A2D515_8A71_475B_878C_30FE127CCBB0_.wvu.PrintArea" localSheetId="0" hidden="1">Перв.поправки!$B$1:$I$257</definedName>
    <definedName name="Z_24A2D515_8A71_475B_878C_30FE127CCBB0_.wvu.PrintTitles" localSheetId="0" hidden="1">Перв.поправки!$3:$4</definedName>
    <definedName name="Z_24A2D515_8A71_475B_878C_30FE127CCBB0_.wvu.Rows" localSheetId="0" hidden="1">Перв.поправки!#REF!,Перв.поправки!#REF!,Перв.поправки!#REF!,Перв.поправки!#REF!</definedName>
    <definedName name="Z_2B9BDF1F_444E_4F1D_94BF_2019F9470890_.wvu.PrintArea" localSheetId="0" hidden="1">Перв.поправки!$B$1:$I$257</definedName>
    <definedName name="Z_2B9BDF1F_444E_4F1D_94BF_2019F9470890_.wvu.PrintTitles" localSheetId="0" hidden="1">Перв.поправки!$3:$4</definedName>
    <definedName name="Z_2B9BDF1F_444E_4F1D_94BF_2019F9470890_.wvu.Rows" localSheetId="0" hidden="1">Перв.поправки!#REF!,Перв.поправки!#REF!,Перв.поправки!#REF!</definedName>
    <definedName name="Z_40172D08_52FF_40B1_A474_8AD5BABB681B_.wvu.Cols" localSheetId="0" hidden="1">Перв.поправки!#REF!,Перв.поправки!#REF!,Перв.поправки!#REF!</definedName>
    <definedName name="Z_40172D08_52FF_40B1_A474_8AD5BABB681B_.wvu.FilterData" localSheetId="0" hidden="1">Перв.поправки!$A$4:$E$4</definedName>
    <definedName name="Z_40172D08_52FF_40B1_A474_8AD5BABB681B_.wvu.PrintArea" localSheetId="0" hidden="1">Перв.поправки!$A$1:$I$257</definedName>
    <definedName name="Z_40172D08_52FF_40B1_A474_8AD5BABB681B_.wvu.PrintTitles" localSheetId="0" hidden="1">Перв.поправки!$3:$4</definedName>
    <definedName name="Z_40172D08_52FF_40B1_A474_8AD5BABB681B_.wvu.Rows" localSheetId="0" hidden="1">Перв.поправки!#REF!,Перв.поправки!$41:$41,Перв.поправки!$44:$54,Перв.поправки!#REF!,Перв.поправки!#REF!,Перв.поправки!$87:$88,Перв.поправки!#REF!,Перв.поправки!#REF!,Перв.поправки!$93:$94,Перв.поправки!#REF!,Перв.поправки!#REF!,Перв.поправки!#REF!,Перв.поправки!$168:$168,Перв.поправки!#REF!,Перв.поправки!#REF!,Перв.поправки!$224:$233</definedName>
    <definedName name="Z_84C2ADA8_B718_4E89_B674_EF36A04523B6_.wvu.PrintArea" localSheetId="0" hidden="1">Перв.поправки!$B$1:$I$257</definedName>
    <definedName name="Z_84C2ADA8_B718_4E89_B674_EF36A04523B6_.wvu.Rows" localSheetId="0" hidden="1">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Перв.поправки!#REF!</definedName>
    <definedName name="Z_9EF54442_E225_4E85_AE02_F2B7A71B6965_.wvu.PrintTitles" localSheetId="0" hidden="1">Перв.поправки!$3:$4</definedName>
    <definedName name="Z_C0C4DA1D_DD5B_40F5_88DC_CDE89978FC56_.wvu.Cols" localSheetId="0" hidden="1">Перв.поправки!#REF!,Перв.поправки!#REF!</definedName>
    <definedName name="Z_C0C4DA1D_DD5B_40F5_88DC_CDE89978FC56_.wvu.FilterData" localSheetId="0" hidden="1">Перв.поправки!$A$4:$E$4</definedName>
    <definedName name="Z_C0C4DA1D_DD5B_40F5_88DC_CDE89978FC56_.wvu.PrintArea" localSheetId="0" hidden="1">Перв.поправки!$A$1:$I$257</definedName>
    <definedName name="Z_C0C4DA1D_DD5B_40F5_88DC_CDE89978FC56_.wvu.PrintTitles" localSheetId="0" hidden="1">Перв.поправки!$3:$4</definedName>
    <definedName name="Z_C0C4DA1D_DD5B_40F5_88DC_CDE89978FC56_.wvu.Rows" localSheetId="0" hidden="1">Перв.поправки!#REF!,Перв.поправки!$41:$41,Перв.поправки!$44:$54,Перв.поправки!#REF!,Перв.поправки!#REF!,Перв.поправки!$87:$88,Перв.поправки!#REF!,Перв.поправки!#REF!,Перв.поправки!$93:$94,Перв.поправки!#REF!,Перв.поправки!#REF!,Перв.поправки!#REF!,Перв.поправки!$168:$168,Перв.поправки!#REF!,Перв.поправки!#REF!,Перв.поправки!$224:$233</definedName>
    <definedName name="Z_DE56EAE4_4DB9_4063_BAAF_F7757DA6412F_.wvu.Rows" localSheetId="0" hidden="1">Перв.поправки!#REF!,Перв.поправки!#REF!,Перв.поправки!$37:$206,Перв.поправки!#REF!,Перв.поправки!#REF!</definedName>
    <definedName name="Z_E425B371_49D9_4B35_B727_ACA5AFD9307D_.wvu.PrintTitles" localSheetId="0" hidden="1">Перв.поправки!$3:$4</definedName>
    <definedName name="_xlnm.Print_Titles" localSheetId="0">Перв.поправки!$3:$4</definedName>
    <definedName name="_xlnm.Print_Area" localSheetId="0">Перв.поправки!$A$1:$I$257</definedName>
  </definedNames>
  <calcPr calcId="162913" fullCalcOnLoad="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2" i="1" l="1"/>
  <c r="H249" i="1"/>
  <c r="G249" i="1"/>
  <c r="F249" i="1"/>
  <c r="H224" i="1"/>
  <c r="G224" i="1"/>
  <c r="F224" i="1"/>
  <c r="H220" i="1"/>
  <c r="G220" i="1"/>
  <c r="F220" i="1"/>
  <c r="H203" i="1"/>
  <c r="G203" i="1"/>
  <c r="F203" i="1"/>
  <c r="H197" i="1"/>
  <c r="G197" i="1"/>
  <c r="F197" i="1"/>
  <c r="H190" i="1"/>
  <c r="G190" i="1"/>
  <c r="F190" i="1"/>
  <c r="H187" i="1"/>
  <c r="G187" i="1"/>
  <c r="F187" i="1"/>
  <c r="H181" i="1"/>
  <c r="G181" i="1"/>
  <c r="F181" i="1"/>
  <c r="H167" i="1"/>
  <c r="G167" i="1"/>
  <c r="F167" i="1"/>
  <c r="H155" i="1"/>
  <c r="G155" i="1"/>
  <c r="F155" i="1"/>
  <c r="H146" i="1"/>
  <c r="G146" i="1"/>
  <c r="F146" i="1"/>
  <c r="H140" i="1"/>
  <c r="G140" i="1"/>
  <c r="F140" i="1"/>
  <c r="H134" i="1"/>
  <c r="G134" i="1"/>
  <c r="F134" i="1"/>
  <c r="H122" i="1"/>
  <c r="G122" i="1"/>
  <c r="F122" i="1"/>
  <c r="H112" i="1"/>
  <c r="G112" i="1"/>
  <c r="F112" i="1"/>
  <c r="F106" i="1"/>
  <c r="F92" i="1" s="1"/>
  <c r="H92" i="1"/>
  <c r="G92" i="1"/>
  <c r="H86" i="1"/>
  <c r="G86" i="1"/>
  <c r="F86" i="1"/>
  <c r="H56" i="1"/>
  <c r="G56" i="1"/>
  <c r="F56" i="1"/>
  <c r="H43" i="1"/>
  <c r="G43" i="1"/>
  <c r="F43" i="1"/>
  <c r="H39" i="1"/>
  <c r="G39" i="1"/>
  <c r="F39" i="1"/>
  <c r="G38" i="1"/>
  <c r="G37" i="1" s="1"/>
  <c r="G257" i="1" s="1"/>
  <c r="H34" i="1"/>
  <c r="G34" i="1"/>
  <c r="F34" i="1"/>
  <c r="H30" i="1"/>
  <c r="G30" i="1"/>
  <c r="F30" i="1"/>
  <c r="H5" i="1"/>
  <c r="G5" i="1"/>
  <c r="G256" i="1" s="1"/>
  <c r="F5" i="1"/>
  <c r="F256" i="1" s="1"/>
  <c r="H38" i="1" l="1"/>
  <c r="H37" i="1" s="1"/>
  <c r="H257" i="1" s="1"/>
  <c r="F38" i="1"/>
  <c r="F37" i="1" s="1"/>
  <c r="F257" i="1" s="1"/>
  <c r="H256" i="1"/>
</calcChain>
</file>

<file path=xl/sharedStrings.xml><?xml version="1.0" encoding="utf-8"?>
<sst xmlns="http://schemas.openxmlformats.org/spreadsheetml/2006/main" count="837" uniqueCount="443">
  <si>
    <t xml:space="preserve">Финансово-экономическое обоснование изменений в решение Совета Заполярного района "О районном бюджете на 2025 год и плановый период 2026-2027 годов" (март 2025 года) </t>
  </si>
  <si>
    <t>ПОПРАВКИ 2025 год</t>
  </si>
  <si>
    <t>Плановый период</t>
  </si>
  <si>
    <t>Обоснование поправки</t>
  </si>
  <si>
    <t>Главный администратор бюджетных средств / ГРБС / Заказчик</t>
  </si>
  <si>
    <t>Код бюджетной классификации</t>
  </si>
  <si>
    <t>Наименование кода доходов, целевой статьи расходов</t>
  </si>
  <si>
    <t>Пункты текста, приложения к решению, в которые вносятся поправки</t>
  </si>
  <si>
    <t>№ сл. записки</t>
  </si>
  <si>
    <t>Суммы по поправкам, тыс. рублей
(+,-)</t>
  </si>
  <si>
    <t>2026 год</t>
  </si>
  <si>
    <t>2027 год</t>
  </si>
  <si>
    <t>Уточнение налоговых и неналоговых поступлений в районный бюджет</t>
  </si>
  <si>
    <t>Управление муниципального имущества Администрации ЗР</t>
  </si>
  <si>
    <t>042 1 11 05025 05 0000 120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</si>
  <si>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</si>
  <si>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Приложение 2</t>
  </si>
  <si>
    <t>30</t>
  </si>
  <si>
    <t>На основании уточненного расчета администратора доходов увеличивается план по доходам районного бюджета от арендной платы за земельные участки, находящиеся в собственности Заполярного района, что обусловлено изменением коэффициента инфляции на текущий финансовый год, установленного Федеральным законом от 30.11.2024 № 419-ФЗ «О федеральном бюджете на 2025 год и плановый период 2026 и 2027 годов», а также заключением новых договоров аренды (ООО «Лаявожнефтегаз», ООО «Заполярье», ИП Афанасьев А.В., ИП Соловьев Е.А.).
Уточненный расчет объема поступлений доходов на 2025-2027 гг., договоры аренды прилагаются</t>
  </si>
  <si>
    <t>Администрация ЗР</t>
  </si>
  <si>
    <t>034 1 11 05035 05 0000 120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</si>
  <si>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</si>
  <si>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01-34-338/25-0-0</t>
  </si>
  <si>
    <t>На основании уточненного расчета администратора доходов уменьшается план по доходам районного бюджета от арендной платы за пользование нежилыми помещениями, находящимися в оперативном управлении МКУ ЗР «Северное» и переданными в аренду ПАО «МТС» и ООО «Т2 Мобайл», что обусловлено уменьшением с 1 ноября 2024 года площади арендуемых помещений.
Уточненный расчет объема поступлений доходов на 2025-2027 гг., договоры прилагаются</t>
  </si>
  <si>
    <t>042 1 11 05075 05 0000 120</t>
  </si>
  <si>
    <t>Доходы от сдачи в аренду имущества, составляющего казну муниципальных районов (за исключением земельных участков)</t>
  </si>
  <si>
    <t>На основании уточненного расчета администратора доходов в текущем году уменьшается план по доходам районного бюджета от сдачи в аренду имущества, составляющего казну Заполярного района, что обусловлено излишне перечисленной в 2024 году ООО «Норд Комфорт» суммой арендной платы по договору аренды общественной бани в поселке Варнек.
Уточненный расчет объема поступлений доходов на 2025-2027 гг.</t>
  </si>
  <si>
    <t>042 1 11 09045 05 0000 120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</si>
  <si>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</si>
  <si>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На основании уточненного расчета администратора доходов увеличивается план по доходам районного бюджета от платы за наем служебных жилых помещений, находящихся в собственности Заполярного района (в наем предоставлено 10 квартир), в связи с увеличением с 1 января 2025 года размера платы за наем.
Следует отметить, что размер ежемесячной платы за наем служебных жилых помещений ежеквартально пересматривается в зависимости от изменения средней цены 1 кв. м общей площади квартир на вторичном рынке жилья Ненецкого автономного округа по официальным данным Федеральной службы государственной статистики.
Кроме того, плановый показатель на текущий год увеличен на сумму задолженности по платежам по состоянию на 01.01.2025 года в размере 11,2 тыс. руб. 
Уточненный расчет объема поступлений доходов на 2025-2027 гг. прилагается</t>
  </si>
  <si>
    <t>Федеральная служба по надзору в сфере природопользования</t>
  </si>
  <si>
    <t>048 1 12 01010 01 0000 120</t>
  </si>
  <si>
    <t>Плата за выбросы загрязняющих веществ в атмосферный воздух стационарными объектами</t>
  </si>
  <si>
    <t>УФ б/н</t>
  </si>
  <si>
    <t>В связи с внесением изменений в БК РФ, которые с 1 января 2026 года предусматривают зачисление платы за негативное воздействие на окружающую среду в бюджеты субъектов Российской Федерации по нормативу 100 процентов, исключаются плановые показатели по данному доходному источнику, предусмотренные на плановый период 2026-2027 годов (Федеральный закон от 26.12.2024 № 488-ФЗ «О внесении изменений в Бюджетный кодекс Российской Федерации и статьи 12 и 15 Федерального закона «О внесении изменений в отдельные законодательные акты Российской Федерации, приостановлении действия отдельных положений законодательных актов Российской Федерации, признании утратившими силу отдельных положений законодательных актов Российской Федерации и об установлении особенностей исполнения бюджетов бюджетной системы Российской Федерации в 2025 году»)</t>
  </si>
  <si>
    <t>048 1 12 01030 01 0000 120</t>
  </si>
  <si>
    <t>Плата за сбросы загрязняющих веществ в водные объекты</t>
  </si>
  <si>
    <t>048 1 12 01041 01 0000 120</t>
  </si>
  <si>
    <t>Плата за размещение отходов производства</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</si>
  <si>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</si>
  <si>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</si>
  <si>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034 1 13 02995 05 0000 130</t>
  </si>
  <si>
    <t>Прочие доходы от компенсации затрат бюджетов муниципальных районов</t>
  </si>
  <si>
    <t>приложение 2</t>
  </si>
  <si>
    <t xml:space="preserve">Увеличивается план по доходам в связи с поступлением в районный бюджет в первом квартале 2025 года. В доход районного бюджета поступили:
- 40 228,35 руб. - возврат денежных средств, перечисленных в 2016 году Управлением ЖКХ и строительства Администрации Заполярного района ООО «ЯсавэйСтройИнвест» за выполнение подрядных работ по консервации объекта «Детский сад на 80 мест в п. Харута» согласно муниципальному контракту от 30.09.2015, взысканных в соответствии с решением Нарьян-Марского городского суда Ненецкого автономного округа с генерального директора общества Хира Р.Н.,
- 10 495,00 руб. - компенсационная стоимость за снос зеленых насаждений на межселенной территории Заполярного района, перечисленная ГУП НАО «Нарьян-Марская электростанция»
</t>
  </si>
  <si>
    <t>Управление имущественных и земельных отношений Ненецкого автономного округа</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</si>
  <si>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</si>
  <si>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</si>
  <si>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Увеличивается план по доходам в связи с фактическими поступлениями в районный бюджет в первом квартале 2025 года</t>
  </si>
  <si>
    <t>005 1 14 06013 13 0000 430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</si>
  <si>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</si>
  <si>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Департамент образования, культуры и спорта Ненецкого автономного округа</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</si>
  <si>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</si>
  <si>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</si>
  <si>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Департамент цифрового развития, связи и массовых коммуникаций Ненецкого автономного округа</t>
  </si>
  <si>
    <t>009 1 16 01063 01 0000 140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</si>
  <si>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</si>
  <si>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</si>
  <si>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</si>
  <si>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</si>
  <si>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</si>
  <si>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</si>
  <si>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</si>
  <si>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</si>
  <si>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Управление финансов</t>
  </si>
  <si>
    <t xml:space="preserve">040 1 16 01154 01 0000 140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</si>
  <si>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</si>
  <si>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009 1 16 01173 01 0000 140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</si>
  <si>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</si>
  <si>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009 1 16 01203 01 0000 140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</si>
  <si>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</si>
  <si>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010 1 16 01203 01 0000 140</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</si>
  <si>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</si>
  <si>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</si>
  <si>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Увеличивается план по доходам в связи с поступлением в районный бюджет в первом квартале 2025 года штрафов, налагаемых за неисполнение или ненадлежащее исполнение обязательств, предусмотренных муниципальными контрактами (за исключением просрочки исполнения обязательств). В соответствии с требованием муниципального заказчика об уплате штрафа перечислено:
- ООО «Охранное предприятие «БЕКЕТ» за ненадлежащее оказание услуг по охране административных зданий по ул. Губкина д.3-Б, ул. Губкина д.10, включая техническую охрану центрального склада по ул. Губкина д.3-Б в 2024 году согласно муниципальному контракту от 11.12.2023 - 0,25 руб.,
- ООО «Пром-Сервис» за ненадлежащее оказание услуг по техническому обслуживанию и ремонту систем автоматической охранно-пожарной сигнализации, обеспечение передачи сигнала с подключенных объектов на пульт оповещения Ненецкого автономного округа согласно муниципальному контракту от 09.01.2024 - 3 930,00 руб.,
- ИП Игумновым С.Н. за ненадлежащее исполнение обязательств по обустройству контейнерных площадок для установки контейнеров ТКО и приобретению контейнеров в Сельском поселении «Канинский сельсовет» ЗР НАО согласно муниципальному контракту от 11.11.2024 - 3 000,00 руб.,
- ГБУ НАО «Издательский дом НАО» за ненадлежащее оказание услуг по предоставлению доступа к электронной версии общественно-политической газеты Ненецкого автономного округа «Няръяна вындер» согласно договору от 13.11.2023 - 960,00 руб.,
- ООО «Пром-Сервис» за ненадлежащее оказание услуг по техническому обслуживанию и ремонту систем видеонаблюдения, систем контроля и управления доступом и прибора обнаружения металлических предметов согласно муниципальному контракту от 14.01.2025 - 1 260,35 руб.
</t>
  </si>
  <si>
    <t>Межрегиональное управление Росприроднадзора по Республике Коми и Ненецкому автономному округу</t>
  </si>
  <si>
    <t>048 1 16 10123 01 0000 140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</si>
  <si>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</si>
  <si>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б/н УФ</t>
  </si>
  <si>
    <t>Уточнение доходов от поступления в районный бюджет остатков целевых средств из бюджетов поселений</t>
  </si>
  <si>
    <t>034 2 18 60010 05 0000 150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</si>
  <si>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</si>
  <si>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Увеличивается план на сумму возврата из бюджета Сельского поселения «Омский сельсовет» ЗР НАО иных межбюджетных трансфертов, полученных из районного бюджета в 2024 году в рамках муниципальных программ:
- «Развитие коммунальной инфраструктуры муниципального района «Заполярный район» на 2020-2030 годы» на содержание земельных участков, находящихся в собственности или в постоянном (бессрочном) пользовании муниципальных образований, предназначенных под складирование отходов - 120,00 руб. (средства районного бюджета),
- «Развитие транспортной инфраструктуры муниципального района «Заполярный район» на 2021-2030 годы» на содержание авиаплощадок в поселениях Заполярного района - 2 332,28 руб. (средства районного бюджета)
</t>
  </si>
  <si>
    <t>040 2 18 60010 05 0000 150</t>
  </si>
  <si>
    <t xml:space="preserve">Увеличивается план на сумму возврата из бюджетов поселений иных межбюджетных трансфертов, полученных из районного бюджета в 2024 году в рамках муниципальной программы «Возмещение части затрат органов местного самоуправления поселений муниципального района «Заполярный район» на 2024-2030 годы», в том числе:
- 65 141,43 руб. - трансферты, полученные Сельским поселением «Андегский сельсовет» ЗР НАО на выплату пенсий за выслугу лет лицам, замещавшим выборные должности (средства районного бюджета), 
- 170 378,28 руб. - трансферты, полученные Сельским поселением «Хорей-Верский сельсовет» ЗР НАО на оплату коммунальных услуг и приобретение твердого топлива (средства районного бюджета)
</t>
  </si>
  <si>
    <t>Уточнение доходов со знаком "минус" от возврата остатков целевых средств из районного бюджета</t>
  </si>
  <si>
    <t>КСП ЗР</t>
  </si>
  <si>
    <t>046 2 19 60010 05 0000 150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</si>
  <si>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</si>
  <si>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71</t>
  </si>
  <si>
    <t>Уточняется план по доходам на сумму возврата в бюджеты поселений остатка иных межбюджетных трансфертов, полученных в 2024 году и неиспользованных по состоянию на 01.01.2025, переданных в районный бюджет на осуществление части полномочий по решению вопросов местного значения в соответствии с заключенными соглашениями (на осуществление переданных полномочий контрольно-счетных органов поселений)</t>
  </si>
  <si>
    <t>Уточнение ассигнований по заявкам главных распорядителей</t>
  </si>
  <si>
    <t>Уточнение ассигнований в рамках муниципальных программ</t>
  </si>
  <si>
    <t>Муниципальная программа "Управление финансами в муниципальном районе "Заполярный район" на 2019-2030 годы"</t>
  </si>
  <si>
    <t>Управление финансов Администрации ЗР</t>
  </si>
  <si>
    <t>040 0106 30.0.00.81010 122</t>
  </si>
  <si>
    <t>Расходы на содержание органов местного самоуправления и обеспечение их функций</t>
  </si>
  <si>
    <t>приложения 6, 7, 8, 9</t>
  </si>
  <si>
    <t>Уф б/н</t>
  </si>
  <si>
    <t>040 0106 30.0.00.81010 244</t>
  </si>
  <si>
    <t>Муниципальная программа "Содержание и обеспечение деятельности органов местного самоуправления муниципального района "Заполярный район" на 2024-2030 годы"</t>
  </si>
  <si>
    <t>034 0104 31.0.00.81010 121, 129</t>
  </si>
  <si>
    <t>Приложения 6, 7, 8, 9</t>
  </si>
  <si>
    <t>034 0104 31.0.00.81010 122</t>
  </si>
  <si>
    <t>034 0104 31.0.00.81010 244</t>
  </si>
  <si>
    <t>034 0705 31.0.00.81010 244</t>
  </si>
  <si>
    <t>034 0113 31.0.00.81060 360</t>
  </si>
  <si>
    <t>Организация и проведение официальных мероприятий муниципального района "Заполярный район"</t>
  </si>
  <si>
    <t>040 0106 31.0.00.81010 122</t>
  </si>
  <si>
    <t>040 0106 31.0.00.81010 244</t>
  </si>
  <si>
    <t>040 0705 31.0.00.81010 244</t>
  </si>
  <si>
    <t>042 0705 31.0.00.81010 244</t>
  </si>
  <si>
    <t>Администрация ЗР / МКУ ЗР "Северное"</t>
  </si>
  <si>
    <t>034 0505 31.0.00.80020 111, 119</t>
  </si>
  <si>
    <t>Расходы на обеспечение деятельности подведомственных казенных учреждений</t>
  </si>
  <si>
    <t>МКУ 01.1-11-60/25-0-0</t>
  </si>
  <si>
    <t xml:space="preserve">Дополнительно выделяются ассигнования МКУ ЗР "Северное" на 2025 год в сумме 4 463,0 тыс. руб., на 2026 и 2027 годы - по 5 100,0 тыс. руб. ежегодно на оплату труда и начисления на фонд оплаты труда.
В районном бюджете на обеспечение деятельности МКУ ЗР "Северное" в 2025 году предусмотрено 135 268,3 тыс. руб. (без учета транспортных расходов).
В соответствии с постановлением от 31.01.2025 № 36п «Об утверждении Положения о размерах и условиях оплаты труда работников муниципальных учреждений Заполярного района» с 01.02.2025 размеры должностных окладов специалистов, замещающих должности экономиста, бухгалтера, устанавливаются с применением повышающего коэффициента 1,05, размеры должностных окладов специалистов, замещающих должности начальника кадрово-юридической службы, начальника отдела информатизации, автоматизации и технического обслуживания, начальника материально-технического обеспечения, устанавливаются с применением повышающего коэффициента 1,1.
Также изменены оклады главному бухгалтеру и главному инженеру в сторону увеличения.
Штатным расписанием от 23.12.2024 № 1 распространяющим свое действие с 1 января 2025 введены должности: инженер-программист по технической защите информации 3 квалификации ПКГ 3 уровня; ведущий специалист по охране труда 4 квалификации ПКГ 3 уровня.
С февраля 2025 на должность инженера-программиста по технической защите информации 3 квалификации ПКГ 3 уровня принят сотрудник. С марта 2025 планируется прием сотрудника на должность ведущего специалиста по охране труда 4 квалификации ПКГ 3 уровня.
В связи с этим необходимо предусмотреть дополнительное финансирование на оплату труда и начисления на фонд оплаты труда. Расчеты необходимого дополнительного финансирования прилагаются
</t>
  </si>
  <si>
    <t>034 0505 31.0.00.80020 244</t>
  </si>
  <si>
    <t>МКУ 01.1-11-47/25-0-0</t>
  </si>
  <si>
    <t xml:space="preserve">Исключаются ассигнования, предусмотренные МКУ ЗР "Северное" на 2026 год в сумме 7 100,0 тыс. руб., и направляются в 2025 году в сумме 10 660,0 тыс. руб. на приобретение вездеходного транспортного средства на шинах низкого давления (Трэкол).
В районном бюджете на 2026 год предусмотрены ассигнования в сумме 7 100,0 тыс. руб. на приобретение вездеходного транспортного средства на шинах низкого давления (Трэкол).
В настоящее время в эксплуатации МКУ находится Трэкол модель 39292, 2011 года выпуска. Показания пробега на 22.01.2025 составляют 97 685 км. Трэкол используется в период становления снежного и ледового покрова по населенным пунктам Ненецкого автономного округа по бездорожью для служебных поездок руководителей Заполярного района, аппарата и депутатов Совета Заполярного района, работников Администрации Заполярного района, МКУ ЗР «Северное». Частота использования Трэкола составила в 2023 году - 24 поездки, в 2024 году - 36 поездок. В связи с удаленностью населенных пунктов округа и климатическими условиями, поездки зачатую носят не однодневный характер.
Используемый Трэкол, его детали, механизмы имеют большой износ. Практически после каждой поездки на Трэколе проводятся ремонтные работы, эксплуатация имеющегося Трэкола затруднительна, несет дополнительные затраты.
С учетом поступивших коммерческих предложений (Финансово-промышленная группа Карьерные машины» - 10 715,0 тыс. руб., ООО «ТД Профессионал» - 10 660,0 тыс. руб., ООО «Атлант Авто» - 10 720,0 тыс. руб.) с перечнями необходимого оборудования и ценами, действующими до 01.05.2025, цена вездеходного средства на шинах низкого давления – Трэкол возросла. 
Таким образом, стоимость реализации мероприятия в 2025 году составит 10 660,0 тыс. руб. (по минимальной цене из представленных коммерческих предложений)
</t>
  </si>
  <si>
    <t>Муниципальная программа "Развитие социальной инфраструктуры и создание комфортных условий проживания на территории муниципального района "Заполярный район" на 2021-2030 годы"</t>
  </si>
  <si>
    <t>034 0801 32.0.00.86010 244</t>
  </si>
  <si>
    <t>Мероприятия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t>
  </si>
  <si>
    <t>МКУ 01.1-11-54/25-0-0</t>
  </si>
  <si>
    <t xml:space="preserve">Выделяются ассигнования МКУ ЗР "Северное" на 2025 год в сумме 489,0 тыс. руб. на проведение работ по сохранению объекта культурного наследия (памятника истории и культуры) народов Российской Федерации регионального значения "Дом Таратина".
Предусмотрено на 2025 год на мероприятие 5 650,2 тыс. руб.
Данное мероприятие было запланировано в 2024 году, дважды проводились электронные аукционы, по результатам которых не подано ни одной заявки на участие в аукционе. В связи этим торги признаны несостоявшимися. Мероприятие не было выполнено в 2024 году. 
Учитывая, что стоимость работ выросла по сравнению с 2024 годом сотрудниками МКУ обновлена сметная документация до цен 1 квартала 2025 года с учетом исполнения работ до ноября текущего года. Стоимость работ в соответствии с обновленным сводным сметным расчетом составляет 6 139,2 тыс. руб. Для реализации мероприятия необходимо увеличить финансирование согласно сводному сметному расчету (прилагается)
</t>
  </si>
  <si>
    <t>Администрация ЗР / СП "Приморско-Куйский сельсовет" ЗР НАО</t>
  </si>
  <si>
    <t>034 0502 32.0.00.89230 540</t>
  </si>
  <si>
    <t>Иные межбюджетные трансферты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t>
  </si>
  <si>
    <t>пункт 1 главы 13 решения, приложения 6, 7, 8, 9, 16</t>
  </si>
  <si>
    <t>Администрация ЗР / СП "Тиманский сельсовет" ЗР НАО</t>
  </si>
  <si>
    <t>146</t>
  </si>
  <si>
    <t xml:space="preserve">Выделяются иные МТ Сельскому поселению «Тиманский сельсовет» ЗР НАО на 2025 год в сумме 590,0 тыс. руб. на поставку до г. Нарьян-Мар твердотопливного котла для котельной общественной бани в п. Индига.
Объект «Здание бани» в п. Индига, 1988 года постройки, общей площадью 308,7 кв. м с кадастровым номером 83:00:020003:211 находится в собственности поселения, передан на праве оперативного управления в МКП «Жилищно-коммунальное хозяйство муниципального образования «Тиманский сельсовет». Выписка из ЕГРН прилагается.
В 2024 году за счет средств районного бюджета реализовано мероприятие «Ремонт котельной и подсобных помещений общественной бани в п. Индига Сельского поселения «Тиманский сельсовет» ЗР НАО». Администрацией поселения заключен муниципальный контракт от 17.05.2024 № 0184300000224000002 с ИП Абдукодировым А. Цена МК – 4 336 299,00 руб. Работы выполнены в полном объеме, приняты заказчиком и оплачены. МК и акт о приемке выполненных работ от 18.12.2024 прилагаются.
В перечень работ по указанному выше муниципальному контракту ремонт (замена) твердотопливного котла не включалась. Вместе с тем в соответствии с актом осмотра технического состояния твердотопливных котлов в общественной бане п. Индига от 25.11.2024 (прилагается), проведенного комиссией Администрации Сельского поселения, требуется провести данные работы.
Стоимость мероприятия рассчитана на основании коммерческих предложения по минимальной цене.
Мероприятие планируется реализовать путем заключения муниципального контракта с единственным поставщиком (подрядчиком, исполнителем) в соответствии с пунктом 4 части 1 статьи 93 Федерального закона от 05.04.2013 № 44-ФЗ
</t>
  </si>
  <si>
    <t>Администрация ЗР / сельские и городское поселения</t>
  </si>
  <si>
    <t>034 0503 32.0.00.89230 540</t>
  </si>
  <si>
    <t>151</t>
  </si>
  <si>
    <t>Выделяются дополнительно иные МТ сельским и городскому поселениям на уличное освещение в 2025 году в общей сумме 
1 707,5 тыс. руб., в 2026 году - 1 775,8 тыс. руб., в 2027 году  - 1 847,0 тыс. руб.
Указанное увеличение расходов на уличное освещение связано с внесением изменений в некоторые приказы Управления по государственному регулированию цен (тарифов) Ненецкого автономного округа об утверждении тарифов на 2025 год (прилагаются)</t>
  </si>
  <si>
    <t>Администрация ЗР / Нераспределенный резерв</t>
  </si>
  <si>
    <t>приложение 16</t>
  </si>
  <si>
    <t>173</t>
  </si>
  <si>
    <t xml:space="preserve">Выделяются иные межбюджетные трансферты в бюджеты муниципальных образований на 2025 год в общей сумме 16 350,2 тыс. руб. за счет уменьшения резерва на реализацию инициативных проектов, в том числе:
- 1 952,9 тыс. руб. - Сельское поселение «Шоинский сельсовет» ЗР НАО на реализацию мероприятия «Детский городок в «Песчаной жемчужине» (монтаж ограждения и освещения детского городка в селе Шойна)»;
- 1 898,2 тыс. руб. – Сельское поселение «Канинский сельсовет» ЗР НАО – на реализацию мероприятия «Обустройство участка проезда от дома № 4 до дома № 8 по ул. Новосёлов в с. Несь (I этап: приобретение железобетонных плит)»;
- 1 184,4 тыс. руб. – Сельское поселение «Пешский сельсовет» ЗР НАО – на реализацию мероприятия «Ограждение места захоронения в д. Волонга»;
- 739,2 тыс. руб. – Сельское поселение «Андегский сельсовет» ЗР НАО – на реализацию мероприятия «Арт объект «Я люблю Андег»;
- 1 363,5 тыс. руб. – Сельское поселение «Коткинский сельсовет» ЗР НАО – на реализацию мероприятия «Обустройство элементов скейт-парка возле здания ГБУ ДО НАО «Спортивная школа олимпийского резерва «Труд» в с. Коткино»;
- 1 586,9 тыс. руб. – Сельское поселение «Великовисочный сельсовет» ЗР НАО – на реализацию мероприятия «Модернизация детской площадки «Непоседы» в д. Лабожское»;
- 1 310,4 тыс. руб. – Сельское поселение «Хорей-Верский сельсовет» ЗР НАО – на реализацию мероприятия «Благоустройство детской площадки, расположенной по ул. Озёрная в п. Хорей-Вер Сельского поселения «Хорей-Верский сельсовет» ЗР НАО»;
- 1 020,7 тыс. руб. – Сельское поселение «Малоземельский сельсовет» ЗР НАО – на реализацию мероприятия «Обустройство спортивной площадки: приобретение уличных тренажеров, теневого навеса для тренажеров, скамеек и урны»;
- 1 494,0 тыс. руб. – Сельское поселение «Приморско-Куйский сельсовет» ЗР НАО – на реализацию проекта «Устройство покрытия участка проезда от дома 22 до дома 24 по ул. Пролетарская в п. Красное Сельского поселения «Приморско-Куйский сельсовет» ЗР НАО»;
- 1 800,0 тыс. руб. – Сельское поселение «Омский сельсовет» ЗР НАО – на реализацию мероприятия «Спортивная площадка для воркаута в с. Ома»;
- 2 000 ,0 тыс. руб. – МО «Городское поселение «Рабочий поселок Искателей» ЗР НАО – на реализацию мероприятия «Изготовление и монтаж стелы «Факел» с установкой декоративного освещения».
В районном бюджете на реализацию инициативных проектов на 2025 год предусмотрено финансирование в размере 20 000,0 тыс. руб.
Постановлением Администрации Заполярного района от 25.01.2024 № 32п (в редакции постановлениями Администрации Заполярного района от 28.01.2025 № 25п) утверждено Положение о предоставлении межбюджетных трансфертов бюджетам городского и сельских поселений Заполярного района на реализацию инициативных проектов. Данное Положение определяет порядок предоставления межбюджетных трансфертов бюджетам городского и сельских поселений Заполярного района на реализацию инициативных проектов, в рамках которых осуществляется реализация проектов развития общественной инфраструктуры поселений, а также порядок организации и проведения конкурсного отбора проектов в целях предоставления межбюджетных трансфертов.
В период с января по февраль 2025 года Администрация Заполярного района провела конкурс по предоставлению межбюджетного трансферта на реализацию инициативных проектов, в котором приняли участие 11 муниципальных образований Заполярного района. Согласно протоколу от 19.02.2025 № 2 заседания конкурсной комиссии по подведению итогов второго этапа конкурса по предоставлению межбюджетного трансферта на реализацию инициативных проектов, победителями стали одиннадцать поселений Заполярного района согласно итоговой оценке конкурсных заявок
</t>
  </si>
  <si>
    <t>Администрация ЗР / СП "Андегский сельсовет" ЗР НАО</t>
  </si>
  <si>
    <t>Администрация ЗР / СП "Великовисочный сельсовет" ЗР НАО</t>
  </si>
  <si>
    <t>Администрация ЗР / СП "Канинский сельсовет" ЗР НАО</t>
  </si>
  <si>
    <t>Администрация ЗР / СП "Коткинский сельсовет" ЗР НАО</t>
  </si>
  <si>
    <t>Администрация ЗР / СП "Малоземельский сельсовет" ЗР НАО</t>
  </si>
  <si>
    <t>Администрация ЗР / СП "Омский сельсовет" ЗР НАО</t>
  </si>
  <si>
    <t>Администрация ЗР / СП "Пешский сельсовет" ЗР НАО</t>
  </si>
  <si>
    <t>Администрация ЗР / СП Хорей-Верский сельсовет" ЗР НАО</t>
  </si>
  <si>
    <t>Администрация ЗР / СП "Шоинский сельсовет" ЗР НАО</t>
  </si>
  <si>
    <t>Администрация ЗР / ГП "Рабочий поселок Искателей" ЗР НАО</t>
  </si>
  <si>
    <t>Администрация ЗР / СП "Колгуевский сельсовет" ЗР НАО</t>
  </si>
  <si>
    <t>150</t>
  </si>
  <si>
    <t>Выделяются иные МТ Сельскому поселению "Колгуевский сельсовет" ЗР НАО на 2025 год в сумме 194,6 тыс. руб. на замену светильников уличного освещения в п. Бугрино.
В соответствии с актом обследования, представленным Администрацией поселения, необходимо заменить 15 светильников (акт прилагается).  
Линии электропередач в п. Бугрино находятся в собственности Администрации Заполярного района, хозяйственная эксплуатация осуществляется МП ЗР «Севержилкомсервис».
Постановлением Администрации Заполярного района (№ 437п от 28.12.2024) утверждены тарифы на услуги МП ЗР «Севержилкомсервис», согласно которому стоимость услуги по замене одного светильника уличного освещения составляет 
12 970,89 руб. На замену 15 светильников требуется финансирование в сумме 194 563,35 руб.
Мероприятие планируется реализовать путем заключения прямого договора в соответствии с п. 4 ч. 1 ст. 93 Федерального закона от 05.04.2013 № 44-ФЗ</t>
  </si>
  <si>
    <t>158</t>
  </si>
  <si>
    <t xml:space="preserve">Выделяются иные МТ Сельскому поселению "Канинский сельсовет" ЗР НАО на 2025 год в сумме 348,6 тыс. руб. , на 2026 год - 435,0 тыс. руб., на 2027 год - 452,4 тыс. руб. на содержание площадок ТКО в с. Несь.
За счет районного бюджета на указанное выше мероприятие предусмотрены ассигнования на 2025 год в сумме 113,8 тыс. руб., 2026 год – 118,4 тыс. руб., 2027 год – 123,1 тыс. руб. Размер финансирования был рассчитан на 7 контейнеров, установленных на контейнерных площадках в д. Чижа и Мгла. Данные площадки внесены в Реестр мест (площадок) накопления твердых коммунальных отходов, расположенных на территории сельских поселений, входящих в состав муниципального района «Заполярный район» (далее – Реестр), утвержденный постановлением Администрации Заполярного района от 04.06.2019 № 87п.
Постановлениями Администрации Заполярного района от 07.10.2024 № 312п и от 06.02.2025 № 42п «О внесении изменений в постановление от 04.06.2019 № 87п» включены в Реестр контейнерные площадки с твердым водонепроницаемым покрытием в с. Несь Сельского поселения «Канинский сельсовет» ЗР НАО в количестве 8 штук, на которых установлено 27 контейнеров.
Указанные контейнерные площадки по информации регионального оператора МП ЗР «Севержилкомсервис» будут эксплуатироваться с марта 2025, следовательно и обязанность по содержанию контейнерных площадок возникает с марта текущего года.
В соответствии с методикой определения порядка расчета объема иных межбюджетных трансфертов из районного бюджета, утвержденной Постановлением Администрации муниципального района «Заполярный район» от 12.01.2022 № 2п содержание 27 контейнеров на текущий финансовый год в с. Несь с учетом прогнозного индекса потребительских цен на 2025 год составит 348,6 тыс. руб. (27 контейнеров * 1 236,5 руб. * 10 месяцев (март-декабрь) * 104,4%). 
На плановый период 2026-2027 годов содержание 27 контейнеров с учетом прогнозного индекса потребительских цен составит:
– на 2026 год - 435,0 тыс. руб. (27 контейнеров * 1 236,5 руб. * 12 месяцев * 104,4% * 104,0%);
– на 2027 год - 452,4 тыс. руб. (435,0 * 104,0%)
</t>
  </si>
  <si>
    <t>116</t>
  </si>
  <si>
    <t xml:space="preserve">Выделяются иные МТ Сельскому поселению "Канинский сельсовет" ЗР НАО на 2025 год в сумме 9 731,1 тыс. руб. на устройство проезда к водоочистной установке в с. Несь.
Финансирование указанного мероприятия было предусмотрено на 2024 год в сумме 9 399,3 тыс. руб.
Администрацией поселения заключены контракты от 25.03.2024 на сумму 5 929,0 тыс. руб. и от 27.05.2024 на сумму 2 090,3 тыс. руб. с ИП Авдушевым В.Я. на закупку железобетонных плит и проведение работ по устройству проезда 
к водоочистной установке в с. Несь. Общая сумма контрактов 8 019,3 тыс. руб. Срок исполнения работ - до 15.07.2024 и 30.09.2024 соответственно.
Согласно контрактов в ходе работ по обустройству проезда необходимо приобрести и уложить 64 железобетонных плиты (192 метра) проезд, обустроить площадку для разворота (9 плит) и два поворота (4 плиты).
Железобетонные плиты для выполнения работ закуплены и доставлены в г. Архангельск. В связи с неблагоприятными погодными условиями подрядчик не смог завести железобетонные плиты в с. Несь в навигацию 2024 года.
Работы по устройству проезда в 2024 году не выполнены. 
Контракты на настоящий момент не расторгнуты. Администрацией сельского поселения ведется претензионная работа с подрядчиком в связи с неисполнением контрактов. Подрядчик готов завести железобетонные плиты в навигацию 2025 года 
и выполнить работы по устройству проезда.
В ходе проведения осмотра 28.08.2024 установлена необходимость увеличения протяженности проезда из-за образованных санитарных зон водоочистной установки и увеличении количества необходимых железобетонных плит на 12 штук (36 метров) (акт прилагается). 
Стоимость мероприятия рассчитана на основании представленных коммерческих предложений по минимальной цене и составляет 1 711,8 тыс. руб. (приобретение плит - 1 291,8 тыс. руб., укладка - 420,0 тыс. руб.).
Мероприятия планируется реализовать путем проведения конкурсных процедур в соответствии с Федеральным законом от 05.04.2013 № 44-ФЗ.
Итоговая стоимость работ по устройству проезда к водоочистной установке в с. Несь Сельского поселения «Канинский сельсовет» ЗР НАО составит 9 731,1 тыс. руб.
</t>
  </si>
  <si>
    <t>128</t>
  </si>
  <si>
    <t>Выделяются иные МТ Сельскому поселению "Канинский сельсовет" ЗР НАО на 2025 год в сумме 19 198,4 тыс. руб. 
на устройство участка проезда по ул. Новоселов - ул. Молодежная в с. Несь.
Перечень проездов в с. Несь утвержден постановлением Администрации Сельского поселения «Канинский сельсовет» ЗР НАО от 23.11.2023 № 157.
В целях обеспечения безопасности дорожного движения, снижения аварийности на дорогах и проездах Сельского поселения «Канинский сельсовет» ЗР НАО произведено обследование технического состояния, указанного выше участка проезда. 
По результатам обследования, комиссией установлено, что местность заболочена, что затрудняет проезд к жилым домам по ул. Новосёлов и ул. Молодежная. 
Вывод комиссии – вышеуказанные дефекты приводят к снижению безопасности дорожного движения и невозможности проезда техники. Необходимо выполнить обустройство участка проезда со всеми вспомогательными подготовительными работами длинной 384 метра (128 железобетонных плит).
Для устройства участка проезда необходимо приобрести и доставить в с. Несь 128 железобетонных плит.
Стоимость закупки и доставки в с. Несь 128 железобетонных плит рассчитана в соответствии с представленными коммерческими предложениями (АО «ПТЖБ» - 13 779,2 тыс. руб., ИП Ледков  Н.Г. - 13 824,0 тыс. руб., ИП Игумнов С.Н. - 
14 080,0 тыс. руб.) по наименьшей стоимости предложений составит 13 779 000,00 руб. 
В качестве обоснования стоимости работ по устройству участка проезда в с. Несь представлен локальный сметный расчет, составленный специалистами МКУ ЗР «Северное», на общую сумму 5 419 168,48 руб. (расчет прилагается).
Таким образом, общая стоимость работ по закупке, доставке и укладке 128 железобетонных плит составит 19 198 368,48 руб.
Мероприятия планируется реализовать путем проведения конкурсных процедур в соответствии с Федеральным законом от 05.04.2013 № 44-ФЗ</t>
  </si>
  <si>
    <t>112</t>
  </si>
  <si>
    <t>Выделяются иные МТ Сельскому поселению "Омский сельсовет" ЗР НАО на 2025 год в сумме 430,0 тыс. руб. на устройство части проезда Набережный в д. Снопа.
По результатам визуального осмотра, специалистом МКУ ЗР «Северное» установлено, что участок проезда - переезд через ручей, размером 6 м х 4 м, ведущий к деревенскому кладбищу (проезд Набережный в д. Снопа) утратил свои первоначальные свойства. Происходит разрушение деревянного настила и всей конструкции в целом. Указанные дефекты приводят к снижению безопасности дорожного движения и невозможности проезда техники к деревенскому кладбищу. 
В целях обеспечения беспрепятственного доступа населения к деревенскому кладбищу, необходимо произвести замену деревянного настила с устройством водопропускной трубы и усилению берегов ручья от размыва.
В качестве обоснования стоимости работ по устройству части проезда Набережный в д. Снопа Сельского поселения «Омский сельсовет» ЗР НАО представлены коммерческие предложения ИП Кравцов И.С. - 474 941,00 руб., ИП Паюсов С.А. - 
509 201,00 руб., ИП Уткин М.Г. - 429 998,25 руб. Стоимость работ по устройству части проезда в Набережны в д. Снопа по наименьшей цене предложений составит 430,0 тыс. руб.
Мероприятие планируется реализовать путем заключения прямого договора в соответствии с п. 4 ч. 1 ст. 93 Федерального закона от 05.04.2013 № 44-ФЗ</t>
  </si>
  <si>
    <t>129</t>
  </si>
  <si>
    <t xml:space="preserve">Выделяются иные МТ Сельскому поселению "Омский сельсовет" ЗР НАО на 2025 год в сумме 6 114,0 тыс. руб. на подсыпку проезда № 2 по ул. Березовая в с. Ома.
По результатам визуального осмотра, комиссией установлено, что проезд № 2 по ул. Березовая в с. Ома общей протяженностью 400 м имеет глубокую колейность, ямы и выбоины, что ухудшает передвижение населения, в том числе детей в садик и школу, а также затрудняют проезд техники ЖКУ. Вышеуказанные дефекты приводят к снижению безопасности дорожного движения и невозможности проезда техники по данной территории села. В целях обеспечения беспрепятственного использования проезда № 2, необходимо произвести подсыпку данного объекта.
Стоимость мероприятия рассчитана на основании представленных коммерческих предложений по минимальной цене и составляет 6 114,0 тыс. руб. 
Мероприятия планируется реализовать путем проведения конкурсных процедур в соответствии с Федеральным законом от 05.04.2013 № 44-ФЗ
</t>
  </si>
  <si>
    <t>144</t>
  </si>
  <si>
    <t>Выделяются иные МТ Сельскому поселению "Омский сельсовет" ЗР НАО на 2025 год в сумме 570,0 тыс. руб. на устройство деревянного тротуара от фельдшерско-акушерского пункта до водоподготовительной установки в д. Вижас.
Согласно Акту осмотра деревянного тротуара, расположенного у водоподготовительной установки в д. Вижас (70 м) комиссией установлено следующее: 
- тротуар представляет собой деревянную конструкцию, состоящие из уложенных на поверхности земли лаг и дощатого настила, прошитого гвоздями,
- объект собрали из подручного старого материала в 2024 году, когда ввели в эксплуатацию водоподготовительную установку,
- сам настил и лаги имеют фактический износ древесины на 90%,
- местами выявлено полное разрушение древесины. Требуется полная замена тротуара,
- тротуар (от ФАПа до ВПУ) является единственным средством для передвижения жителей за водой, особенно (весной и осенью), в период распуты и дождей.
Кроме того, комиссией выявлены повреждения конструкции настила и опор из-за гнилостных процессов, вызванных погодными явлениями и расположением объекта в болотистой местности.
Вывод комиссии – необходим демонтаж и устройство новых деревянных тротуаров (акт осмотра прилагается).
Для обоснования стоимости работ по устройству 70 м деревянного тротуара от фельдшерско-акушерского пункта до водоподготовительной установки в деревне Вижас представлены коммерческие предложения ИП Кравцов И.С. – 
570,0 тыс. руб., ИП Паюсов С.А. – 670,0 тыс. руб., ИП Уткин М.Г. – 720,0 тыс. руб.
Стоимость работ по устройству деревянных тротуаров от ФАП до водоподготовительной установки в д. Вижас по наименьшей стоимости предложений составит 570,0 тыс. руб.
Мероприятие планируется реализовать путем заключения прямого договора в соответствии с п. 4 ч. 1 ст. 93 Федерального закона от 05.04.2013 № 44-ФЗ</t>
  </si>
  <si>
    <t>160</t>
  </si>
  <si>
    <t xml:space="preserve">Выделяются иные МТ Сельскому поселению "Омский сельсовет" ЗР НАО на 2025 год в сумме 176,9 тыс. руб. на благоустройство территории поселения.
Администрацией поселения планируется приобретение праздничных атрибутов (баннеры, флажки, гирлянда), предназначенных для благоустройства территории сельского поселения и создания праздничной атмосферы в с. Ома, д. Снопа и д. Вижас в честь 80-й годовщины Победы в Великой отечественной войне.
Стоимость закупки праздничных атрибутов рассчитана в соответствии с представленными коммерческими предложениями по минимальной цене.
Мероприятие планируется реализовать путем заключения прямого договора в соответствии с п. 4 ч. 1 ст. 93 Федерального закона от 05.04.2013 № 44-ФЗ
</t>
  </si>
  <si>
    <t>Администрация ЗР / СП "Тельвисочный сельсовет" ЗР НАО</t>
  </si>
  <si>
    <t>Администрация ЗР / СП "Хоседа-Хардский сельсовет" ЗР НАО</t>
  </si>
  <si>
    <t>157</t>
  </si>
  <si>
    <t xml:space="preserve">Выделяются иные МТ Сельскому поселению "Хоседа-Хардский сельсовет" ЗР НАО на 2025 год в сумме 483,0 тыс. руб. на благоустройство территории поселения.
Администрацией поселения планируется приобретение праздничных атрибутов (баннеры, флаги, надувные фигуры и гирлянды), предназначенных для благоустройства территории сельского поселения и создания праздничной атмосферы в п. Харута в честь 80-й годовщины Победы в Великой отечественной войне.
Стоимость закупки праздничных атрибутов рассчитана в соответствии с представленными коммерческими предложениями по минимальной цене.
Мероприятие планируется реализовать путем заключения прямого договора в соответствии с п. 4 ч. 1 ст. 93 Федерального закона от 05.04.2013 № 44-ФЗ
</t>
  </si>
  <si>
    <t>Администрация ЗР / СП "Юшарский сельсовет" ЗР НАО</t>
  </si>
  <si>
    <t>121</t>
  </si>
  <si>
    <t>Выделяются иные МТ Сельскому поселению "Юшарский сельсовет" ЗР НАО на 2025 год в сумме 3 372,0 тыс. руб. на устройство деревянных тротуаров по ул. Центральная в п. Каратайка.
Согласно представленным Актам осмотра деревянных тротуаров от 28.10.2024 (прилагаются) установлено следующее:
- деревянный пешеходный тротуар от дома 30 до дома 48 по ул. Центральная в п. Каратайка, протяженность 90 метров, ширина 0,9 метра, имеет значительные повреждения настила и лаг вследствие воздействия погодных условий;
- деревянный пешеходный тротуар от дома 30 до дома 58 по ул. Центральная в п. Каратайка, протяженность 115 метров, ширина 0,75 метра, имеет значительные повреждения настила и лаг вследствие воздействия погодных условий;
- деревянный пешеходный тротуар от дома 76 до дома 94 по ул. Центральная в п. Каратайка, протяженность 405 метров, ширина 0,9 метра, имеет значительные повреждения настила и лаг вследствие воздействия погодных условий;
- деревянный пешеходный тротуар от дома 62 до дома 28 по ул. Центральная протяженность 230 метров, ширина 0,9 метра имеет значительные повреждения настила и лаг вследствие воздействия погодных условий.
Все участки тротуаров пришли в негодность и подлежат полной замене. Общая протяженность участков тротуаров, подлежащих замене составляет 840 метра.
Согласно реестру муниципального имущества тротуары находятся на балансе Сельского поселения «Юшарский сельсовет» ЗР НАО (выписка из реестра прилагается).
В обоснование стоимости материалов для устройства 804 метров деревянных тротуаров в п. Каратайка представлены коммерческие предложения ИП Безумов С.Е. – 2 772,0 тыс. руб., ИП Рочев П.Е. – 3 346,0 тыс. руб., Каратайское потребительское общество – 4 280,0 тыс. руб.. Стоимость материалов для устройства деревянных тротуаров в п. Каратайка по наименьшей стоимости предложений составит 2 772,0 тыс. руб. Мероприятия планируется реализовать путем проведения конкурсных процедур в соответствии с Федеральным законом от 05.04.2013 № 44-ФЗ.
В обоснование стоимости работ для устройства 804 метров деревянных тротуаров в п. Каратайка представлены коммерческие предложения Быханов С.А. – 599 972,10 руб., Сидоренко В.В. – 690 344,20 руб., Хатанзейский В.И. – 753 103,00 руб.. 
Стоимость работ по устройству деревянных тротуаров в п. Каратайка по наименьшей стоимости предложений составит 
599 972,10 руб. Мероприятие планируется реализовать путем заключения прямого договора.
Общая стоимость материалов и работ по устройству деревянных тротуаров по ул. Центральная в п. Каратайка составит 
3 372,0 тыс. руб.</t>
  </si>
  <si>
    <t>Муниципальная программа "Безопасность на территории муниципального района "Заполярный район" на 2019-2030 годы"</t>
  </si>
  <si>
    <t>034 0310 33.0.00.82010 244</t>
  </si>
  <si>
    <t>Мероприятия в рамках муниципальной программы "Безопасность на территории муниципального района "Заполярный район" на 2019-2030 годы"</t>
  </si>
  <si>
    <t>09-1/25</t>
  </si>
  <si>
    <t>На основании служебной записки отдела ГО и ЧС, ООП, мобилизационной работы увеличиваются бюджетные ассигнования в 2025 году в сумме 4 686,0 тыс. руб. на создание резерва материальных ресурсов в соответствии с утвержденной номенклатурой для предупреждения и ликвидации ЧС.
Решением о районном бюджете в 2025 году на указанные цели предусмотрено 4 572,9 тыс. руб.
В целях оперативного восстановления работоспособности местной автоматизированной системы централизованного оповещения гражданской обороны муниципального района «Заполярный район» в муниципальных образованиях, в случае выхода из строя составных блоков, узлов и элементов, необходимо создание резерва запасных частей, инструментов и принадлежностей (ЗИП) МАСЦО ГО ЗР.
Разделом VII  номенклатуры и объема резерва материальных ресурсов для гражданской обороны и ликвидации чрезвычайных ситуаций (последствий террористических актов) муниципального характера на территории муниципального района «Заполярный район», принятых постановлением Администрации Заполярного района от 24.07.2023 № 219п «О резервах материальных и финансовых ресурсов для гражданской обороны и ликвидации чрезвычайных ситуаций (последствий террористических актов) на территории муниципального района «Заполярный район» предусмотрены необходимые позиции ЗИП МАСЦО ГО ЗР.
По состоянию на 12.02.2025 в составе ЗИП фактически находятся:
- программно-аппаратный комплекс ЕДДС МО «Муссон-ЕДСС» КТСО «Муссон» (2 комплекта, предусмотрено 
номенклатурой 4);
- рупорный громкоговоритель (1 шт., предусмотрено номенклатурой 3).
Администрацией Заполярного района планируется приобретение в 2025 году стационарного цифрового модуля Муссон-СЦ с возможностью подключения до 4-х усилительных блоков Муссон-У (6 комплектов, предусмотрено номенклатурой 8).
С учетом планируемого восполнения ЗИП МАСЦО (стационарный  цифровой модуль Муссон-СЦ с возможностью подключения до 4-х усилительных блоков) имеется необходимость в приобретении недостающих позиций в соответствии с принятой номенклатурой. Все необходимые позиции изложены в служебной записке.
В соответствии с представленными коммерческими предложениями (ООО "Амбрелла" - 4 899 054,0 руб., ООО "ЛЦБ" - 
4 779 617,0 руб., ООО "ЦУС" - 4 685 925,0 руб.), исходя из наименьшей цены предложений, стоимость изготовления и поставки необходимых позиций ЗИП МАСЦО ГО ЗР в 2025 году составит 4 686,0 тыс. руб.
Реализация мероприятия будет производиться путем проведения конкурсных процедур в соответствии с Федеральным законом от 05.04.2013 № 44-ФЗ</t>
  </si>
  <si>
    <t>034 0314 33.0.00.82010 244</t>
  </si>
  <si>
    <t>Администрация ЗР / СП "Пустозерский сельсовет" ЗР НАО</t>
  </si>
  <si>
    <t>034 0309 33.0.00.89240 540</t>
  </si>
  <si>
    <t>Иные межбюджетные трансферты в рамках муниципальной программы "Безопасность на территории муниципального района "Заполярный район" на 2019-2030 годы"</t>
  </si>
  <si>
    <t>Муниципальная программа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</si>
  <si>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034 0501 35.0.00.86030 243</t>
  </si>
  <si>
    <t>Мероприятия в рамках муниципальной программы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</si>
  <si>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МКУ 01.1-11-52/25-0-0</t>
  </si>
  <si>
    <t xml:space="preserve">Выделяются дополнительно ассигнования МКУ ЗР "Северное" на 2025 год в сумме 72,0 тыс. руб. на 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
Предусмотрено на 2025 год на мероприятие 24,0 тыс. руб. на проведение государственной экспертизы мероприятия по капитальному ремонту жилого дома, расположенного по адресу: Ненецкий автономный округ п. Амдерма ул. Ленина д. 13 корп. А.
Согласно заявок, поступающих от глав сельских поселений, сотрудниками МКУ обследуются многоквартирные жилые дома, в результате выявленных недостатков для приведения их в нормативное состояние составляется ведомость объёмов работ и сметная документация, если стоимость ремонта по сметной стоимости превышает 10 млн. руб., необходимо проведение государственной экспертизы. 
По результатам командировки в п. Амдерма сотрудниками МКУ были выявлены 5 объектов, которые требуют капитального ремонта, но в виду большого объёма работ и финансовых затрат на 2025 год предварительно рассматривается проведение государственной экспертизы 2 объектов, расположенных по следующим адресам: Ненецкий автономный округ п. Амдерма ул. Центральная д. 5, Ненецкий автономный округ п. Амдерма ул. Дубровина д. 5. По данным объектам стоимость капитального ремонта предварительно будет составлять свыше 10 млн. руб. Также по результатам осмотра и сметной документации по жилому дому, расположенного по адресу: Ненецкий автономный округ, с. Тельвиска по ул. Цветочная д.1 А, необходимо прохождение государственной экспертизы. 
За проведение государственной экспертизы проектной документации в объеме проверки сметной стоимости капитального ремонта многоквартирных домов (общего имущества в многоквартирных домах), осуществляемой без проведения государственной экспертизы результатов инженерных изысканий и оценки соответствия проектной документации, взимается плата в размере 24 тыс. руб.
В целях своевременного проведения капитального ремонта объектов необходимо предусмотреть финансирование на прохождение государственной экспертизы и проверку достоверности определения сметной стоимости в размере 72,0 тыс. руб. (3 объекта х 24 тыс. руб.)
</t>
  </si>
  <si>
    <t>034 0501 35.0.00.86030 414</t>
  </si>
  <si>
    <t>приложения 6, 7, 8, 9, 10</t>
  </si>
  <si>
    <t>034 0501 35.0.00.89250 540</t>
  </si>
  <si>
    <t>Иные межбюджетные трансферты в рамках муниципальной программы "Строительство (приобретение) и проведение мероприятий по капитальному и текущему ремонту жилых помещений муниципального района "Заполярный район" на 2020-2030 годы"</t>
  </si>
  <si>
    <t>154</t>
  </si>
  <si>
    <t xml:space="preserve">Выделяются иные МТ Сельскому поселению "Колгуевский сельсовет" ЗР НАО на 2025 год в суме 9 455,2 тыс. руб. на капитальный ремонт дома № 7 по ул. Оленная в п. Бугрино.
Финансирование указанного мероприятия было предусмотрено на 2024 год в сумме 10 392,7 тыс. руб. Мероприятие не исполнено.
В соответствии с пояснениями Администрации поселения муниципальный контракт от 15.05.2024 № 3 с ООО «СЕВЕР НАО СТРОЙ» на сумму 7 451 710,62 руб. был расторгнут по соглашению сторон в связи с невозможностью завоза подрядчиком строительных материалов для работ (в период летней навигации 2024 года было только одно судно в п. Бугрино, груз привезти данным судном не представилось возможным). Документы по муниципальному контракту и письмо Администрации  поселения от 05.12.2024 № 2-2024/77 прилагаются.
Двухквартирный дом № 7 по ул. Оленной в п. Бугрино представляет собой одноэтажное деревянное строение 2005 года постройки общей площадью 93,3 кв. м. Все жилые помещения дома находятся в собственности поселения. Выписки из ЕГРН прилагаются. 
Согласно акту осмотра, проведенного специалистами МКУ ЗР «Северное» 28.04.2023, дом находится в ограниченно-работоспособном состоянии, для приведения в нормативное техническое состояние необходимо выполнить следующий комплекс мероприятий:
- замена деревянных столбов-стульев;
- замена деревянного цокольного ограждения, замена венцов здания;
- выравнивание и утепление перекрытий;
- замена кровли;
- устройство теплоизоляции цокольного и чердачного перекрытий;
- замена дверных и оконных блоков;
- замена отделочных материалов помещений;
- замена электропроводки;
- капитальный ремонт печного отопления.
Локальный сметный расчет составлен МКУ ЗР "Северное" в ценах 4 квартала 2024 года на сумму 9 455,16 тыс. руб. ВОР, ЛСР, конъюнктурный анализ прилагаются
</t>
  </si>
  <si>
    <t>152</t>
  </si>
  <si>
    <t xml:space="preserve">Выделяются иные МТ Сельскому поселению "Колгуевский сельсовет" ЗР НАО на 2025 год в сумме 285,0 тыс. руб. на замену дымовых труб в доме № 1А по ул. Оленная в п. Бугрино.
Указанный 4-квартирный жилой дом построен в 2016 году. Общая площадь дома составляет 310,9 кв. м. Все квартиры находятся в собственности Сельского поселения. Выписки из ЕГРН прилагаются.
Согласно комиссионному акту осмотра дымовых труб от 28.05.2024 б/н (прилагается) дымоходные трубы в жилом доме изготовлены из оцинкованной тонкой стали; за 8 лет находясь под воздействием морского климата и перепадов температурных режимов заржавели и подвержены разрушению. Для предотвращения возгорания и возможных негативных последствий необходимо произвести их замену.
В 2024 году на указанное мероприятия предусматривались ассигнования в сумме 214,6 тыс. руб. Однако, в соответствии с пояснениями Администрации поселения (письмо от 05.12.2024 № 2-2024/77) мероприятие не исполнено: контракт не заключен в связи с отсутствием потенциальных подрядчиков на выполнение данных работ. 
Ведомость объемов работ и сметный расчет составлены МКУ ЗР «Северное» в ценах IV квартала 2024 года, стоимость работ составляет 284 947,07 руб. 
Мероприятие по замене дымовых труб планируется реализовать путем заключения договора в соответствии с п. 4 ч. 1 ст. 93 Федерального закона от 05.04.2013 № 44-ФЗ 
</t>
  </si>
  <si>
    <t>103</t>
  </si>
  <si>
    <t xml:space="preserve">Выделяются иные МТ Сельскому поселению "Малоземельский сельсовет" ЗР НАО на 2025 год в суме 3 800,9 тыс. руб. на капитальный ремонт дома № 8 по ул. Советская в п. Нельмин Нос.
Финансирование указанного мероприятия было предусмотрено на 2024 год в сумме 3 819,9 тыс. руб.
Администрацией поселения заключен контракт от 05.08.2024 и ИП Абдукодировым А. на сумму 3 800 800,50 руб. со сроком выполнения работ не позднее 29.11.2024.
Подрядчиком муниципальный контракт в срок не исполнен: работы не приняты, ввиду наличия замечаний у МКУ ЗР «Северное», осуществляющего строительный контроль за производством работ на данном объекте. Акт от 25.12.2024 прилагается. В настоящее время Подрядчик устраняет данные замечания (недостатки). За несвоевременное исполнение муниципального контракта Подрядчиком оплата за выполненные работы после их приемки Заказчиком будет произведена за вычетом штрафных санкций
</t>
  </si>
  <si>
    <t>пункт 1 главы 13 решения, приложения 6, 7, 8, 9, 10</t>
  </si>
  <si>
    <t>148</t>
  </si>
  <si>
    <t xml:space="preserve">Выделяются иные МТ Сельскому поселению "Пустозерский сельсовет" ЗР НАО на 2025 год в сумме 1 610,0 тыс. руб. на приобретение квартиры в с. Оксино.
Однокомнатная квартира № 3 расположена на 1 этаже одноэтажного деревянного жилого дома № 159 в с. Оксино. Здание 2008 года постройки, кадастровый номер 83:00:040014:496, общая площадь 32,2 кв.м, находится в собственности Иваниковой Людмилы Александровны, 10.09.1975 года рождения (выписка из ЕГРН прилагается).
Согласно Акту повторного осмотра объекта от 29.01.2025 установлено, что замечания, отраженные в акте предварительного (визуального) осмотра и обследования квартиры, устранены, система отопления находится в исправном состоянии (акты прилагаются). 
По информации Администрации Сельского поселения «Пустозерский сельсовет» ЗР НАО в очереди на получение социального жилья состоит 26 семей. В основном семьи состоят из одного или двух человек. Приобретение квартиры даст возможность предоставить ее по договору социального найма очередникам.
Стоимость объекта в соответствии с Отчетом об оценке рыночной стоимости недвижимого имущества от 07.02.2025 № 89/25 составляет 1 832 000,00 руб. 
В соответствии с постановлением администрации НАО от 13.02.2018 № 20-п (ред. от 04.04.2024) «О предельной стоимости строительства (приобретения) одного квадратного метра общей площади жилья, строящегося (приобретаемого) с привлечением средств окружного бюджета», стоимость приобретения 1 кв.м жилья в Сельском поселении «Пустозерский сельсовет» ЗР НАО составляет 72 910 руб. (стоимость квартиры составит 2 347 702,00 руб.).
Собственник квартиры согласилась продать квартиру по цене 1 610 000,00 руб. 
Мероприятие планируется реализовать путем проведения конкурсных процедур в соответствии с Федеральным законом от 05.04.2013 № 44-ФЗ
</t>
  </si>
  <si>
    <t>118</t>
  </si>
  <si>
    <t xml:space="preserve">Выделяются иные МТ Сельскому поселению "Хоседа-Хардский сельсовет" ЗР НАО на 2025 год в сумме 1 102,2 тыс. руб. на проведение работ по устройству системы канализации многоквартирного жилого дома № 5А по ул. Победы в п. Харута.
Двухэтажный многоквартирный жилой дом № 5А по ул. Победы в п. Харута в деревянном исполнении (брус) введен в эксплуатацию в 2018 году. Выписки из ЕГРН прилагаются.
Согласно акту (визуального) осмотра системы канализации от 08.11.2024, выполненного специалистами МКУ ЗР «Северное», получены следующие результаты:
- устройство системы канализации не соответствует требованиям эксплуатации;
- требуется произвести устройство дополнительной емкости для стоков объемом не менее 20 куб.м;
- необходимо произвести замену канализационной трубы для защиты от замерзания в зимний период.
Акт обследования, ведомость объемов работ, локальный сметный расчет прилагаются.
Локальный сметный расчет составлен специалистами МКУ ЗР "Северное" в ценах 4 квартала 2024 года на сумму 1 102 150,27 руб.
Мероприятие планируется реализовать путем проведения конкурсных процедур в соответствии с Федеральным законом от 05.04.2013 № 44-ФЗ
</t>
  </si>
  <si>
    <t>133</t>
  </si>
  <si>
    <t xml:space="preserve">Выделяются иные МТ Сельскому поселению "Хоседа-Хардский сельсовет" ЗР НАО на 2025 год в сумме 228,8 тыс. руб. на замену оборудования узлов учета тепловой энергии в многоквартирных жилых домах № 5А, 5Б по ул. Победы в п. Харута.
Финансирование указанного мероприятия было предусмотрено в 2024 году в сумме 228,8 тыс. руб.
Администрацией поселения были заключены договоры подряда от 28.10.2024 № 80/РУ-2024 и № 81/РУ-2024 с МП ЗР «Севержилкомсервис» на общую сумму 254 765,91 руб. (122 012,22 руб. и 132 753,69 руб. соответственно) со сроком выполнения работ не позднее 20.12.2024 (прилагаются). Разницу в стоимости между заключенными договорами и выделенным финансированием из районного бюджета в сумме 25 965,91 руб. предполагалось профинансировать за счет бюджета поселения.
По информации Администрации поселения и МП ЗР «Севержилкомсервис» мероприятия по замене оборудования узлов учета тепловой энергии не реализованы по причине невозможности доставки оборудования узлов учета в п. Харута авиатранспортом в связи с полной загрузкой авиатранспорта, а также большим объемом и весом оборудования. Оборудование планируется доставить в феврале-марте 2025 года по зимнику. Завершить мероприятие планируется после доставки оборудования. 
Оплата работ будет проведена за вычетом соответствующего размера неустойки
</t>
  </si>
  <si>
    <t>Администрация ЗР / СП "Хорей-Верский сельсовет" ЗР НАО</t>
  </si>
  <si>
    <t>114</t>
  </si>
  <si>
    <t xml:space="preserve">Выделяются иные МТ Сельскому поселению "Хорей-Верский сельсовет" ЗР НАО на 2025 год в сумме 5 353,3 тыс. руб. на капитальный ремонт жилого дома № 12 по ул. Молодежная в п. Хорей-Вер.
Жилой дом 2001 года постройки площадью 182,9 кв. м, одноэтажный, в деревянном исполнении, находится в собственности поселения. Выписка из ЕГРН прилагается.
На основании акта, составленного специалистами МКУ ЗР «Северное» 27.09.2023, жилой дом находится в ограниченно-работоспособном состоянии (прилагается). Для приведения его в нормативное техническое состояние требуется выполнить комплекс мероприятий по капитальному ремонту здания, включая следующие работы:
- замену входного дверного блока и внутренних дверных проемов;
- замену оконных блоков с утеплением и гидроизоляцией по периметру;
- замену напольного покрытия в помещениях комнат и коридора;
- косметический ремонт квартир;
- работы по восстановлению системы отопления;
- замену кровельного покрытия;
- обшивку цоколя металлическим профилированным листом;
- утепление фасада минераловатными плитами;
- установку трубы дымоудаления;
- замену крыльца с навесом.
Локальный сметный расчет составлен специалистами МКУ ЗР «Северное» в ценах 4 квартала 2024 года на сумму 5 353 270,74 руб. Мероприятие будет реализовано путем проведения конкурсных процедур в соответствии с Федеральным законом от 05.04.2013 № 44-ФЗ.
Иные МТ предусматриваются за счет резерва
</t>
  </si>
  <si>
    <t>117</t>
  </si>
  <si>
    <t xml:space="preserve">Выделяются иные МТ Сельскому поселению "Великовисочный сельсовет" ЗР НАО на 2025 год в сумме 713,9 тыс. руб. на текущий ремонт квартиры № 8 в многоквартирном жилом доме № 82 в с. Великовисочное.
Многоквартирный жилой дом № 82 в с. Великовисочное, 1976 года постройки, двухэтажный, в деревянном исполнении. Квартира № 8 с кадастровым номером 83:00:040017:525 площадью 30,9 кв. м находится в муниципальной собственности. В настоящее время в квартире никто не проживает. Выписка из ЕГРН прилагается.
На основании акта осмотра от 23.07.2024 (прилагается), составленного специалистами МКУ ЗР «Северное», определено, что квартира находится в ограниченно работоспособном техническом состоянии. Для приведения в нормативное техническое состояние необходимо выполнить следующий комплекс мероприятий:
- внутренняя отделка жилого помещения; 
- замена древесноволокнистые плиты на гипсокартонные листы по металлическому каркасу, выравнивание стен в помещениях квартиры;
- ремонт полов и потолков;
- смена входной металлической двери и межкомнатных дверей;
- замена электропровода на трёхжильный медный кабель;
- замена розеток, включателей, светильников;
- замена оконных блоков с установкой отливов, подоконных досок, утеплением и гидроизоляцией по периметру;
- замена существующей электропроводки на новую.
Согласно ведомости объемов работ и локальному сметному расчету, составленным МКУ ЗР «Северное» в ценах IV квартала 2024 года, стоимость работ составляет 713 881,00 руб.
Мероприятие будет реализовано путем проведения конкурсных процедур в соответствии с Федеральным законом от 05.04.2013 № 44-ФЗ.
Иные МТ предусматриваются за счет резерва
</t>
  </si>
  <si>
    <t>Администрация ЗР / СП "Поселок Амдерма" ЗР НАО</t>
  </si>
  <si>
    <t>172</t>
  </si>
  <si>
    <t xml:space="preserve">Выделяются иные МТ Сельскому поселению "Поселок Амдерма" ЗР НАО на 2025 год в сумме 98 913,5 тыс. руб. на капитальный ремонт жилого дома № 13А по ул. Ленина в п. Амдерма.
Указанный жилой дом 1987 года постройки, площадь 1 819,9 кв. м, 32-квартирный, сборно-щитовой, находится в муниципальной собственности Сельского поселения. Выписка из ЕГРН прилагается.
Акт технического осмотра от 12.02.2025 № 01-01/2025 составлен МКУ ЗР «Северное» (прилагается). Департаментом внутреннего контроля и надзора НАО выдано положительное заключение государственной экспертизы на капитальный ремонт жилого дома по ул. Ленина д. 13А в п. Амдерма. Сметная стоимость составляет 98 913,49 тыс. руб.
Мероприятие будет реализовано путем проведения конкурсных процедур в соответствии с Федеральным законом от 05.04.2013 № 44-ФЗ.
Финансирование частично предусматривается за счет средств нераспределенного резерва (6 468,0 тыс. руб.)
</t>
  </si>
  <si>
    <t>114, 117, 172</t>
  </si>
  <si>
    <t xml:space="preserve"> </t>
  </si>
  <si>
    <t>пункт 5 главы 6, пункт 1 главы 13 решения, приложения 6, 7, 8, 9, 10</t>
  </si>
  <si>
    <t>180</t>
  </si>
  <si>
    <t xml:space="preserve">На основании служебной записки Управления экономики и прогнозирования Администрации Заполярного района в целях сбалансированности районного бюджета в связи с недостаточностью средств районного бюджета уменьшается нераспределенный резерв на строительство (приобретение) жилых помещений в поселениях Заполярного района на 2026 год на 40 000,0 тыс. руб.
В районном бюджете на 2026 год предусмотрен нераспределенный резерв на строительство (приобретение) жилых помещений в поселениях Заполярного района в сумме 85 000,0 тыс. руб. Уточненный объем нераспределенного резерва составит 45 000,0 тыс. руб.
</t>
  </si>
  <si>
    <t>034 0505 35.0.00.89250 540</t>
  </si>
  <si>
    <t>138</t>
  </si>
  <si>
    <t xml:space="preserve">Выделяются иные МТ Сельскому поселению "Великовисочный сельсовет" ЗР НАО на 2025 год в сумме 378,4 тыс. руб. на снос (демонтаж) жилого дома № 18 в с. Великовисочное.
Одноэтажное здание «Жилой дом» с кадастровым номером 83:00:040017:963 площадью 74,9 кв. м 1956 года постройки находится в собственности Сельского поселения. Выписка из ЕГРН прилагается.
На основании заключения межведомственной комиссии от 11.06.2024 № 1 дом признан аварийным, непригодным для проживания. Распоряжением от 25.06.2024 № 54-осн Администрации Сельского поселения жилое помещение признано непригодным для проживания. Указанные документы прилагаются.
В акте осмотра технического состояния объекта от 09.08.2024 № 18-08/2024 (прилагается) МКУ ЗР «Северное» определено, что конструктивные элементы здания имеют существенный износ, их первоначальные технические свойства полностью утрачены. Состояние здания – аварийное, объект рекомендован к сносу.
Объект длительное время не эксплуатируется по причине аварийности всех конструктивных элементов. Здание находится в непосредственной близости к жилой застройке, что по причине аварийности создает угрозу жизни и здоровью жителям.
В соответствии с проектом организации демонтажа объекта и локальным сметным расчетом (прилагаются), составленными МКУ ЗР «Северное», стоимость мероприятия в ценах IV квартала 2024 года составляет 378 326,63 руб.
Мероприятие планируется реализовать путем заключения договора в соответствии с п. 4 ч. 1 ст. 93 Федерального закона от 05.04.2013 № 44-ФЗ, в связи с чем на основании с п. 16 Постановления Администрации Заполярного района от 12.01.2022 № 2п «Об утверждении правил предоставления и расходования межбюджетных трансфертов из районного бюджета бюджетам поселений Заполярного района, а также об установлении расходных обязательств Заполярного района» итоговая стоимость работ определена без учета сметной прибыли
</t>
  </si>
  <si>
    <t>139</t>
  </si>
  <si>
    <t xml:space="preserve">Выделяются иные МТ Сельскому поселению "Великовисочный сельсовет" ЗР НАО на 2025 год в сумме 338,2 тыс. руб. на снос (демонтаж) жилого дома № 85 в с. Великовисочное.
Одноэтажное здание «Жилой дом» с кадастровым номером 83:00:040017:964 площадью 75,9 кв. м 1918 года постройки находится в собственности Сельского поселения. Выписка из ЕГРН прилагается.
На основании заключения межведомственной комиссии от 17.12.2024 № 4 дом признан аварийным, непригодным для проживания. Распоряжением от 14.01.2025 № 6-осн Администрации Сельского поселения жилое помещение признано непригодным для проживания. Указанные документы прилагаются.
В акте осмотра технического состояния объекта от 02.08.2024 № 08-08/2024 (прилагается) МКУ ЗР «Северное» определено, что что конструктивные элементы здания имеют существенный износ, их первоначальные технические свойства полностью утрачены. Состояние здания – аварийное, объект рекомендован к сносу.
Объект длительное время не эксплуатируется по причине аварийности всех конструктивных элементов. Здание находится в непосредственной близости к жилой застройке, что по причине аварийности создает угрозу жизни и здоровью жителям.
В соответствии с проектом организации демонтажа объекта и локальным сметным расчетом (прилагаются), составленными МКУ ЗР «Северное», стоимость работ в ценах IV квартала 2024 года составляет 338 104,82 руб.
Мероприятие планируется реализовать путем заключения договора в соответствии с п. 4 ч. 1 ст. 93 Федерального закона от 05.04.2013 № 44-ФЗ, в связи с чем на основании с п. 16 Постановления Администрации Заполярного района от 12.01.2022 № 2п «Об утверждении правил предоставления и расходования межбюджетных трансфертов из районного бюджета бюджетам поселений Заполярного района, а также об установлении расходных обязательств Заполярного района» итоговая стоимость работ определена без учета сметной прибыли
</t>
  </si>
  <si>
    <t>140</t>
  </si>
  <si>
    <t xml:space="preserve">Выделяются иные МТ Сельскому поселению "Великовисочный сельсовет" ЗР НАО на 2025 год в сумме 498,1 тыс. руб. на снос (демонтаж) жилого дома № 108 в с. Великовисочное.
Одноэтажное здание «Жилой дом» с кадастровым номером 83:00:040017:965 площадью 111,4 кв. м 1958 года постройки находится в собственности Сельского поселения. Выписка из ЕГРН прилагается.
На основании заключения межведомственной комиссии от 17.12.2024 № 3 дом признан аварийным, непригодным для проживания. Распоряжением от 14.01.2025 № 5-осн Администрации Сельского поселения жилое помещение признано непригодным для проживания. Указанные документы прилагаются.
В акте осмотра технического состояния объекта от 02.08.2024 № 09-08/2024 (прилагается) МКУ ЗР «Северное» определено, что конструктивные элементы здания имеют существенный износ, их первоначальные технические свойства полностью утрачены. Состояние здания – аварийное, объект рекомендован к сносу. Объект длительное время не эксплуатируется по причине аварийности всех конструктивных элементов. Здание находится в непосредственной близости к жилой застройке, что по причине аварийности создает угрозу жизни и здоровью жителям.
В соответствии с проектом организации демонтажа объекта и локальным сметным расчетом (прилагаются), составленными МКУ ЗР «Северное», стоимость мероприятия в ценах IV квартала 2024 года составляет 498 008,10 руб.
Мероприятие планируется реализовать путем заключения договора в соответствии с п. 4 ч. 1 ст. 93 Федерального закона от 05.04.2013 № 44-ФЗ, в связи с чем на основании с п. 16 Постановления Администрации Заполярного района от 12.01.2022 № 2п «Об утверждении правил предоставления и расходования межбюджетных трансфертов из районного бюджета бюджетам поселений Заполярного района, а также об установлении расходных обязательств Заполярного района» итоговая стоимость работ определена без учета сметной прибыли
</t>
  </si>
  <si>
    <t>Муниципальная программа "Развитие коммунальной инфраструктуры муниципального района "Заполярный район" на 2020-2030 годы"</t>
  </si>
  <si>
    <t xml:space="preserve">Администрация ЗР </t>
  </si>
  <si>
    <t>034 0605 36.0.00.85010 244</t>
  </si>
  <si>
    <t>Расходы на реализацию природоохранных мероприятий</t>
  </si>
  <si>
    <t>165</t>
  </si>
  <si>
    <t xml:space="preserve">В соответствии со статьей 16.6 Федерального закона от 10.01.2002 № 7-ФЗ "Об охране окружающей среды", Законом НАО от 19.09.2014 № 95-ОЗ "О перераспределении полномочий между органами местного самоуправления муниципальных образований Ненецкого автономного округа и органами государственной власти Ненецкого автономного округа" увеличиваются бюджетные ассигнования Администрации Заполярного района на 2025 год в сумме 139 078,9 тыс. руб. на реализацию природоохранных мероприятий, поступившие по состоянию на 01.01.2025 и неиспользованные в 2024 году (плата за негативное воздействие на окружающую среду, платежи, уплаченные в возмещение вреда, причиненного окружающей среде, и административные штрафы, взысканные за правонарушения в области охраны окружающей среды и природопользования)
</t>
  </si>
  <si>
    <t>136</t>
  </si>
  <si>
    <t xml:space="preserve">Исключаются расходы на реализацию природоохранных мероприятий в 2026 году в сумме 33 463,6 тыс. руб. и в 2027 году в сумме 33 866,8 тыс. руб.
Федеральным законом от 26.12.2024 № 488-ФЗ «О внесении изменений в Бюджетный кодекс Российской Федерации и статьи 12 и 15 Федерального закона «О внесении изменений в отдельные законодательные акты Российской Федерации, приостановлении действия отдельных положений законодательных актов Российской Федерации, признании утратившими силу отдельных положений законодательных актов Российской Федерации и об установлении особенностей исполнения бюджетов бюджетной системы Российской Федерации в 2025 году» внесены изменения в Бюджетный кодекс Российской Федерации, которые с 1 января 2026 года предусматривают зачисление платы за негативное воздействие на окружающую среду в бюджеты субъектов Российской Федерации по нормативу 100 процентов
</t>
  </si>
  <si>
    <t>034 0502 36.0.00.86040 244</t>
  </si>
  <si>
    <t>Мероприятия в рамках муниципальной программы "Развитие коммунальной инфраструктуры муниципального района "Заполярный район" на 2020-2030 годы"</t>
  </si>
  <si>
    <t>Администрация ЗР / МП ЗР "Севержилкомсервис"</t>
  </si>
  <si>
    <t>034 0502 36.0.00.86040 811</t>
  </si>
  <si>
    <t>Пункт 6 главы 10 решения, приложения 6, 7, 8, 9, 11</t>
  </si>
  <si>
    <t>142</t>
  </si>
  <si>
    <t xml:space="preserve">Выделяется муниципальная преференция МП ЗР "Севержилкомсервис" на 2025 год в сумме 3 184,5 тыс. руб. на приобретение и поставка трактора с бурильно-крановым оборудованием до г. Архангельск (для ЖКУ «Усть-Кара»).
Приобретение указанного оборудования обусловлено необходимостью проведения капитального ремонта линий опор электропередач в 2025 году в п. Усть-Кара силами Предприятия. Бурильно-крановый трактор предназначен для выполнения работ по бурению скважин для установки опор ЛЭП. Подобная техника в п. Усть-Кара отсутствует. В связи с удалённостью населённого пункта, затруднительной транспортной логистикой, потенциальные подрядчики для выполнения работ по капитальному ремонту ЛЭП п. Уст-Кара отсутствуют. После выполнения работ по капремонту ЛЭП п. Усть-Кара бурильно-крановый трактор планируется оснастить прямым отвалом от старого трактора ДТ-75 (подлежит списанию) и использовать для иных хозяйственных нужд участка ЖКУ «Усть-Кара».
В этой связи Администрацией Заполярного района принято решение о согласовании приобретения рассматриваемой техники в соответствии с прилагаемыми коммерческими предложениями (ООО «Техмодерн» - 4 090,0 тыс. руб., ООО ОП «Онежский трактор» - 4 100,0 тыс. руб., ООО «Стройдормаш» - 3 860,0 тыс. руб.) по наименьшей цене.
Согласно Порядку предоставления муниципальной преференции МП ЗР "Севержилкомсервис" в виде субсидии в целях решения отдельных вопросов местного значения, утверждённому постановлением Администрации Заполярного района от 09.07.2020 № 144п, получатель субсидии обязуется предусмотреть софинансирование в размере не менее 1% за счёт собственных средств.
Таким образом объем финансирования мероприятия составит 3 216 666,6 руб. (без НДС 20%), в том числе: за счёт средств районного бюджета составит (99%) – 3 184 499,9 руб., за счёт средств предприятия - 32 166,7 руб. (1%)
</t>
  </si>
  <si>
    <t>155</t>
  </si>
  <si>
    <t xml:space="preserve">Выделяется муниципальная преференция МП ЗР "Севержилкомсервис" на 2025 год в сумме 5 197,5 тыс. руб. на приобретение и поставку экскаватора-погрузчика в г. Нарьян-Мар (для ЖКУ «Коткино»).
Приобретение экскаватора-погрузчика Амкодор для ЖКУ «Коткино» обусловлено необходимостью плановой замены имеющегося аналогичного погрузчика. В соответствии с представленным актом (копия прилагается) о выявленных дефектах погрузчика – экскаватора Амкодор 702 ЕМ-03 (2016 года ввода в эксплуатацию) выявлены повреждения несущей конструкции (рама), повреждения навесного рабочего оборудования, износ коробки переключения передач, износ гидравлики. Общий износ техники составляет более 85% с общим сроком полезного использования 10 лет. В настоящее время погрузчик находится в неисправном состоянии. Готовится к списанию. 
Администрацией Заполярного района принято решение о согласовании приобретения рассматриваемой техники в соответствии с коммерческими предложениями (ООО «ТД Союзтехснаб» - 6 300,0 тыс. руб., ООО «Амкодор-Северо-Запад» - 6 600,0 тыс. руб., ООО «СДМ» - 6 500,0 тыс. руб.) по наименьшей цене.
Согласно Порядку предоставления муниципальной преференции МП ЗР "Севержилкомсервис" в виде субсидии в целях решения отдельных вопросов местного значения, утверждённому постановлением Администрации Заполярного района от 09.07.2020 № 144п, получатель субсидии обязуется предусмотреть софинансирование в размере не менее 1% за счёт собственных средств.
Таким образом объем финансирования мероприятия составит 5 250,0 тыс. руб. (без НДС 20%), в том числе: за счёт средств районного бюджета составит (99%) – 5 197,5 тыс. руб., за счёт средств предприятия - 52,5 тыс. руб. (1%)
До с. Коткино в летний период 2025 года техника будет доставлена водным транспортом предприятия
</t>
  </si>
  <si>
    <t xml:space="preserve">Выделяется муниципальная преференция МП ЗР "Севержилкомсервис" на 2025 год в сумме 8 563,5 тыс. руб. на приобретение и поставку фронтального погрузчика в г. Архангельск (для ЖКУ «Амдерма»).
Приобретение погрузчика фронтального Амкодор для ЖКУ «Амдерма» обусловлено необходимостью плановой замены имеющегося аналогичного погрузчика. В соответствие с представленным актом (копия прилагается) о выявленных дефектах погрузчика – фронтального Амкодор 322С4 (2010 года ввода в эксплуатацию) выявлены повреждения ходовой несущей части, повреждения навесного рабочего оборудования, повреждения реверс-редуктора, износ гидравлики. Общий износ техники составляет 100% при полезном сроке использования 10 лет. В настоящее время погрузчик находится в неисправном состоянии. Готовится к списанию.
Администрацией Заполярного района принято решение о согласовании приобретения рассматриваемой техники в соответствии с коммерческими предложениями (ООО «ТД Союзтехснаб» - 10 380,0 тыс. руб., ООО «Амкодор-Северо-Запад» - 10 450,0 тыс. руб., ООО «СДМ» - 10 600,0 тыс. руб.) по наименьшей цене.
Согласно Порядку предоставления муниципальной преференции МП ЗР "Севержилкомсервис" в виде субсидии в целях решения отдельных вопросов местного значения, утверждённому постановлением Администрации Заполярного района от 09.07.2020 № 144п, получатель субсидии обязуется предусмотреть софинансирование в размере не менее 1% за счёт собственных средств.
Таким образом объем финансирования мероприятия составит 8 650,0 тыс. руб. (без НДС 20%), в том числе: за счёт средств районного бюджета составит (99%) – 8 563,5 тыс. руб., за счёт средств предприятия - 86,5 тыс. руб. (1%)
До п. Амдерма доставка техники будет осуществлена за счет средств предприятия
</t>
  </si>
  <si>
    <t>161</t>
  </si>
  <si>
    <t xml:space="preserve">Выделяется муниципальная преференция МП ЗР "Севержилкомсервис" на 2025 год в сумме 9 776,2 тыс. руб. на приобретение и поставку автоцистерны в г. Нарьян-Мар (для ЖКУ "Тельвиска").
Приобретение автоцистерны обусловлено необходимостью плановой замены имеющейся автоцистерны, выработавшей свой моторесурс. В соответствии с представленным актом (копия прилагается) о выявленных дефектах автоцистерны Урал -4615-02 (2007 года ввода в эксплуатацию) выявлены повреждения несущей конструкции (рама), отсутствие давления масла, неисправна тормозная система, износ электропроводки, износ гидравлики, повреждена накопительная ёмкость. Общий износ техники составляет более 100% с общим сроком полезного использования 7 лет. 
В настоящее время автоцистерна находится в неисправном состоянии. Готовится к списанию. 
В этой связи Администрацией Заполярного района принято решение о согласовании приобретения рассматриваемой техники в соответствии с прилагаемыми коммерческими предложениями (ООО «Автоком» - 12 450,0 тыс. руб., ООО «Автомобильная компания «ДОРСТРОЙАВТО» - 11 850,0 тыс. руб., ООО «Спецкомплект» - 11 950,0 тыс. руб.) по наименьшей цене.
Согласно Порядку предоставления муниципальной преференции муниципальному предприятию Заполярного района "Севержилкомсервис" в виде субсидии в целях решения отдельных вопросов местного значения, утверждённому постановлением Администрации Заполярного района от 09.07.2020 № 144п, получатель субсидии обязуется предусмотреть софинансирование в размере не менее 1% за счёт собственных средств.
Таким образом объем финансирования мероприятия составит 9 875,0 тыс. руб. (без НДС 20%) в том числе: за счёт средств районного бюджета составит (99%) – 9 776,25 тыс. руб., за счёт средств предприятия - 98,75 тыс. руб. (1%)
</t>
  </si>
  <si>
    <t>034 0502 36.0.00.89260 540</t>
  </si>
  <si>
    <t>Иные межбюджетные трансферты в рамках муниципальной программы "Развитие коммунальной инфраструктуры муниципального района "Заполярный район" на 2020-2030 годы"</t>
  </si>
  <si>
    <t>Муниципальная программа "Обеспечение населения централизованным теплоснабжением в МО «Муниципальный район «Заполярный район» на 2020-2030 годы"</t>
  </si>
  <si>
    <t>034 0502 37.0.00.86050 243</t>
  </si>
  <si>
    <t>Мероприятия в рамках муниципальной программы "Обеспечение населения централизованным теплоснабжением в МО "Муниципальный район "Заполярный район" на 2020-2030 годы"</t>
  </si>
  <si>
    <t>034 0502 37.0.00.86050 466</t>
  </si>
  <si>
    <t>пункт 5 главы 6, приложения 6, 7, 8, 9, 10</t>
  </si>
  <si>
    <t>119</t>
  </si>
  <si>
    <t xml:space="preserve">Выделяется субсидия МП ЗР "Севержилкомсервис" на осуществление капитальных вложений на 2025 год в сумме 6 900,0 тыс. руб. на реконструкцию тепловой сети от котельной № 1 в с. Нижняя Пеша.
Финансирование указанного мероприятия было предусмотрено в 2024 году в сумме 7 353,9 тыс. руб.
МП ЗР «Севержилкомсервис» был заключен контракт от 24.06.2024 № 181/2024 с ИП Завиша В.А., цена контракта - 6 900,0 тыс. руб., срок поставки - 20.08.2024. Копия контракта прилагается. 
По информации МП ЗР «Севержилкомсервис» (письмо от 12.12.2024) мероприятие не реализовало по причине неисполнения взятых обязательств подрядной организации (работы не завершены, исполнительная документация не предоставлена).
Завершить мероприятие планируется в летний период 2025 года. 
Оплата работ будет выполнена за вычетом соответствующего размера неустойки
</t>
  </si>
  <si>
    <t>131</t>
  </si>
  <si>
    <t xml:space="preserve">Выделяется субсидия МП ЗР "Севержилкомсервис" на осуществление капитальных вложений на 2025 год в сумме 20 713,0 тыс. руб. на реконструкцию тепловой сети от котельной № 1 в с. Ома.
Тепловые сети от центральной котельной № 1 с. Ома находятся в собственности Заполярного района и переданы на праве хозяйственного ведения МП ЗР «Севержилкомсервис». Копия выписки ЕГРН прилагается.
Целью реализации данного мероприятия является обеспечение технической возможности подключения абонентов, что позволит повысить степень благоустройства жилых домов и улучшить качество жизни сельского населения. 
В рамках реконструкции тепловой сети планируется выполнить установку запорной и регулирующей арматуры, прокладку тепловой сети общей протяжённостью 1,1 км в двухтрубном исполнении, установку тепловых колодцев. Трубопровод планируется проложить бесканально, траншейным способом. Стыковочные места сварки труб будут изолированы теплоизоляционными скорлупами. При завершении мероприятия реконструируемый участок будет гидравлически испытан и промыт.
В соответствии со сметным расчётом (прилагается), подготовленным МП ЗР «Севержилкомсервис», стоимость реконструкции составляет 20 712 981,00 руб. Работы планируется выполнить в летне-осенний период 2025 года. 
Реализация мероприятия будет проводиться путём проведения строительно-монтажных работ подрядчиком, который будет определён в соответствии с Федеральным законом от 05.04.2013 № 44-ФЗ. 
Администрацией разработан и проверен на предмет эффективности использования средств районного бюджета паспорт инвестиционного проекта (копия заключения прилагается), а также издано распоряжение «О принятии решения о предоставлении МП ЗР «Севержилкомсервис» бюджетных ассигнований в виде субсидии на осуществление капитальных вложений в объект муниципальной собственности Заполярного района» (копия прилагается). Бюджетные инвестиции в форме капитальных вложений в объекты капитального строительства муниципальной собственности будут предоставлены СЖКС в соответствии с постановлением Администрации МР «Заполярный район» от 24.04.2018 № 81п «Об утверждении правил осуществления капитальных вложений в объекты муниципальной собственности Заполярного района»
</t>
  </si>
  <si>
    <t>034 0502 37.0.00.86050 811</t>
  </si>
  <si>
    <t>149</t>
  </si>
  <si>
    <t xml:space="preserve">Выделяется муниципальная преференция МП ЗР "Севержилкомсервис" на 2025 год в сумме 4 853,4 тыс. руб. на замену котельного оборудования на котельной № 1 в с. Ома.
В 2023 году предприятием проведено обследование котельной № 1 с. Ома, составлен дефектный акт от 01.06.23 (прилагается), согласно которому необходимо произвести замену водогрейного котла, дымовой трубы, подпиточного резервуара с увеличением его ёмкости. 
С целью реализации данного мероприятия МП ЗР «Севержилкомсервис» заключены договоры:
- контракт от 15.07.24 № 228/2024 с ООО «Центр Снабжения Промышленности» на поставку горизонтального резервуара для котельной № 1 с. Ома, цена контракта – 1 285 866,66 руб. (в т. ч. НДС 214 311,11 руб.); 
- контракт поставки дымовой трубы для центральной котельной в с. Ома с ООО «Полимер» от 25.07.23 № 97/2023, цена контракта – 1 476 608,28 руб. (в т. ч. НДС 246 101,38 руб.);
- контракт поставки котельного оборудования для нужд котельной № 1 с. Ома с ООО «Теплоэнерго» от 04.06.2024 № 167/2024 (поставка котла водогрейного), цена контракта – 583 882,70 руб. (без НДС);
- контракт на выполнение работ по ремонту (замене) дымовой трубы центральной котельной с. Ома с ИП Бобриков П. К. от 16.08.2024 № 280/2024, цена контракта – 1 376 416,66 руб. (без НДС). 
Монтаж и обвязку поставленного котла и резервуара МП ЗР «Севержилкомсервис» выполнил собственными силами. 
В настоящее время работы по замене котельного оборудования на котельной № 1 с. Ома завершены. Предприятием готовится исполнительная документация.
В соответствии с калькуляцией себестоимости по замене котельного оборудования стоимость мероприятия составит 4 902 442,23 руб. (без НДС).
В соответствии с Порядком № 144п получатель субсидии обязуется предусмотреть софинансирование в размере не менее 1% за счёт собственных средств. Таким образом, объем финансирования мероприятия за счёт средств районного бюджета составит 4 853 417,81 руб. (99%), за счёт средств предприятия – 49 024,42 руб. (1%)
</t>
  </si>
  <si>
    <t>135</t>
  </si>
  <si>
    <t xml:space="preserve">Выделяется муниципальная преференция МП ЗР "Севержилкомсервис" на 2025 год в сумме 2 904,6 тыс. руб. на замену котла ТТ-800 в котельной № 1 п. Хорей-Вер.
Инвестиционной программой в сфере теплоснабжения МП ЗР «Севержилкомсервис» предусмотрено в 2025 году мероприятие «Замена котла ТТ-800 в котельной № 1 (модульно-блочная котельная АБКМ-22) п. Хорей-Вер». 
Предприятием проведено обследование существующего водогрейного котла и составлен дефектный акт от 30.11.2024 (прилагается), согласно которому необходима замена котла и дизельной горелки. 
С целью реализации данного мероприятия МП ЗР «Севержилкомсервис» заключен контракт от 11.02.2025 № 42/2025 с ООО «ЭНЕРГИЯ-СЕВЕР» (прилагается) на поставку котельного оборудования для нужд центральной котельной п. Хорей-Вер (котла Турботерм-800). Цена контракта – 2 463 479,22 руб. (с НДС). Срок действия контракта – до 31.12.2025.
Монтаж и обвязку котла МП ЗР «Севержилкомсервис» выполнит собственными силами.
Сметный расчёт, учитывающий стоимость приобретения, поставки, монтажа водогрейного котла и демонтажа ранее установленного, выработавшего свой ресурс, составлен МП ЗР «Севержилкомсервис» (прилагается), в соответствии с которым стоимость замены составляет 2 933 980,72 руб. (без НДС). Работы планируется завершить в летне-осенний период текущего года.
В соответствии с Порядком № 144п получатель субсидии обязуется предусмотреть софинансирование в размере не менее 1% за счёт собственных средств. Следовательно, объем финансирования (без НДС) составит за счёт средств районного бюджета 2 904,6 тыс. руб. (99%), за счёт средств предприятия – 29,4 тыс. руб. (1%)
</t>
  </si>
  <si>
    <t>127</t>
  </si>
  <si>
    <t xml:space="preserve">Выделяется муниципальная преференция МП ЗР "Севержилкомсервис" на 2025 год в сумме 8 644,1 тыс. руб. на реконструкцию участков тепловой сети от котельной № 1 в с. Несь.
Инвестиционной программой в сфере теплоснабжения МП ЗР «Севержилкомсервис» на 2023-2025 годы предусмотрен в 2025 году третий этап мероприятия «Реконструкция тепловой сети от котельной № 1 в с. Несь». 
В настоящее время в с. Несь эксплуатируется тепловая сеть, состоящая из участков, подключённых к котельной № 1. Участки тепловых сетей от котельной № 1 с. Несь находятся на балансе МП ЗР «Севержилкомсервис» как объекты движимого имущества (документы прилагаются).
В 2024 году предприятием проводилась реконструкция данной тепловой сети, в результате которой к централизованному теплоснабжению были подключены пятнадцать жилых домов по ул. Школьная №№ 19, 21, 23, 25, ул. Профсоюзная №№ 6, 7А, 8, 9А, 10, 11, ул. Набережная №№ 19, 24, 26 (кв. 2), 28 (кв. 1), ул. Колхозная № 12.
Целью реализации данного мероприятия в 2025 году является обеспечение технической возможности для подключения дополнительных пятнадцати абонентов по ул. Профсоюзная №№ 10А, 12Б, 14, 15, 28, ул. Новая №№ 2, 4, 1, 1А, ул. Озёрная №№ 2, 5, 7, 10, 6, ул. Набережная № 31 и перспективных потребителей. Реализация мероприятия позволит повысить степень благоустройства жилых домов и улучшить качество жизни сельского населения. На сегодняшний день у МП ЗР «Севержилкомсервис» имеются договорные обязательства по технологическому присоединению данных потребителей к системе централизованного теплоснабжения.
В соответствии со сметным расчётом (прилагается) составленным МП ЗР «Севержилкомсервис» стоимость реконструкции составляет 8 731 406,92 руб.
Работы планируется выполнить в летне-осенний период текущего года. Реализация мероприятия будет проводиться путём проведения строительно-монтажных работ подрядчиком, который будет определён в соответствии с Федеральным законом от 05.04.2013 № 44-ФЗ.
В соответствии с Порядком № 144п получатель субсидии обязуется предусмотреть софинансирование в размере не менее 1% за счёт собственных средств. Соответственно, объем финансирования мероприятия за счёт средств районного бюджета составит 8 644,1 тыс. руб. (99%), за счёт средств предприятия – 87,4 тыс. руб. (1%)
</t>
  </si>
  <si>
    <t>145</t>
  </si>
  <si>
    <t xml:space="preserve">Выделяется муниципальная преференция МП ЗР "Севержилкомсервис" на 2025 год в сумме 3 292,4 тыс. руб. на замену котла ТТ-1600 в котельной № 1 (центральная котельная с газопроводом среднего давления) в с. Тельвиска.
Инвестиционной программой в сфере теплоснабжения МП ЗР «Севержилкомсервис» на 2023-2025 годы предусмотрено в 2025 году мероприятие «Замена котла ТТ-1600 в котельной № 1 с. Тельвиска». Планируется приобрести и поставить водогрейный котел Турботерм-1 600 в п. Тельвиска и осуществить его монтаж взамен установленного и выработавшего свой ресурс аналогичного котла.
Предприятием проведено обследование существующего водогрейного котла и составлен дефектный акт (прилагается), согласно которому требуется замена котла и дизельной горелки.
С целью реализации данного мероприятия МП ЗР «Севержилкомсервис» проведены торги на поставку котла (копия протокола подведения итогов закупки от 18.02.2025 по извещению № 0584300000325000009 прилагается). Монтаж и обвязку котла МП ЗР «Севержилкомсервис» выполнит собственными силами. 
МП ЗР «Севержилкомсервис» составлен сметный расчёт (прилагается), учитывающий стоимость приобретения, поставки, монтажа водогрейного котла и демонтажа ранее установленного, выработавшего свой ресурс. В соответствии со сметным расчётом стоимость мероприятия составляет 3 325 672,76 руб. (без НДС). Работы планируется завершить в летне-осенний период текущего года.
В соответствии с Порядком № 144п получатель субсидии обязуется предусмотреть софинансирование в размере не менее 1% за счёт собственных средств. Следовательно, объем финансирования (без НДС) за счёт средств районного бюджета составляет 3 292,4 тыс. руб. (99%), за счёт средств предприятия – 33,3 тыс. руб. (1%);
</t>
  </si>
  <si>
    <t>171</t>
  </si>
  <si>
    <t xml:space="preserve">Дополнительно выделяется муниципальная преференция МП ЗР "Севержилкомсервис" на 2025 год в сумме 6 509,5 тыс. руб. на поставку, монтаж модульного здания, оборудования и обвязку технологического оборудования для нужд объединённой котельной в п. Харута.
В рамках муниципальной программы предусмотрено указанное выше мероприятие с финансированием в 2025 году 43 720,0 тыс. руб., в том числе: за счет средств районного бюджета 43 282,8 тыс. руб., за счёт средств предприятия – 437,2 тыс. руб.
С целью реализации мероприятия МП ЗР «Севержилкомсервис» проведены электронные аукционы 24.10.24 № 0584300000324000067, 16.12.24 № 0584300000324000068, 26.12.24 № 0584300000324000069. Указанные электронные торги признаны не состоявшимися по причине отсутствия участников аукциона. С целью актуализации стоимости мероприятия предприятием была проведена работа с потенциальными подрядными организациями. После актуализации стоимости реализации мероприятия МП ЗР «Севержилкомсервис» объявлены новые электронные торги 27.01.25 № 0584300000325000005, по результатам которых заключен контракт от 21.02.2025 № 46/2025 с единственным участником электронных торгов ИП Коткиным Н.В. Цена контракта составляет 52 810 000,0 руб. (с НДС 5 %).
В соответствии с Порядком № 144п получатель субсидии обязуется предусмотреть софинансирование в размере не менее 1% за счёт собственных средств. Следовательно, объем финансирования за счет средств районного бюджета составит 49 792 285,71 руб., за счёт средств предприятия – 502 952,38 руб. (без НДС). Общая стоимость мероприятия (без НДС) составляет 50 295 238,09 руб.
</t>
  </si>
  <si>
    <t>034 0502 37.0.00.89270 540</t>
  </si>
  <si>
    <t>Иные межбюджетные трансферты в рамках муниципальной программы "Обеспечение населения централизованным теплоснабжением в МО "Муниципальный район "Заполярный район" на 2020-2030 годы"</t>
  </si>
  <si>
    <t>105</t>
  </si>
  <si>
    <t xml:space="preserve">Выделяются иные МТ Сельскому поселению "Канинский сельсовет" ЗР НАО на 2025 год в сумме 5 894,5 тыс. руб. на подключение объекта капитального строительства по ул. Советская, д.30 в с. Несь к тепловым сетям в индивидуальном порядке.
Финансирование указанного мероприятия было предусмотрено на 2024 год в сумме 5894,5 тыс. руб.
Администрацией поселения заключен договор на технологическое подключение к системе теплоснабжения
 от 10.06.2024 № 42/ТП-2024 с МП ЗР "Севержилкомсервис" на сумму 5 894 494,80 руб. Срок выполнения работ – до сентября 2025 года. Технологическое присоединение не удалось завершить в 2024 году в связи с поздней доставкой материалов на объект. В настоящее время материалы находятся на объекте, работы по технологическому присоединению планируется завершить в I квартале 2025 года
</t>
  </si>
  <si>
    <t>179</t>
  </si>
  <si>
    <t xml:space="preserve">Уменьшается объем нераспределенного резерва на реализацию мероприятий по обеспечению теплоснабжения населения в 2025 году в сумме 59 711,5 тыс. руб.
В районном бюджете на 2025 год предусмотрен нераспределенный резерв на реализацию мероприятий по обеспечению теплоснабжения населения в сумме 100 000,0 тыс. руб.
Бюджетные ассигнования предусматриваются на 2025 год в рамках раздела 3 «Подключение объектов к тепловым сетям» МП "Обеспечение населения централизованным теплоснабжением в МО "Муниципальный район "Заполярный район" на 2020-2030 годы" на реализацию отдельных мероприятий, в том числе в виде межбюджетного трансферта в бюджет Сельского поселения «Канинский сельсовет» ЗР НАО (5 894,5 тыс. руб.), а также в виде субсидии (муниципальной преференции) МП ЗР "Севержилкомсервис" на возмещение затрат, связанных с решением отдельных вопросов местного значения (в общей сумме 53 817,0 тыс. руб.)
</t>
  </si>
  <si>
    <t>Муниципальная программа "Обеспечение населения муниципального района "Заполярный район" чистой водой на 2021-2030 годы"</t>
  </si>
  <si>
    <t>034 0502 38.0.00.86060 466</t>
  </si>
  <si>
    <t>Мероприятия в рамках муниципальной программы "Обеспечение населения муниципального района "Заполярный район" чистой водой на 2021-2030 годы"</t>
  </si>
  <si>
    <t>пункт 5 главы 6 решения, приложения 6, 7, 8, 9, 10</t>
  </si>
  <si>
    <t>107</t>
  </si>
  <si>
    <t xml:space="preserve">Выделяется субсидия МП ЗР "Севержилкомсервис" на осуществление капитальных вложений на 2025 год в сумме 277,1 тыс. руб. на реконструкция водовода в п. Харута.
Финансирование указанного мероприятия было предусмотрено в 2024 году в сумме 277,1 тыс. руб.
В адрес Администрации Заполярного района поступило обращение руководителя МП ЗР «Севержилкомсервис» от 05.12.2025 № 4580 с информацией, что предприятию не удалось выполнить реконструкцию водовода в 2024 году в связи с поздней доставкой материалов на объект. В настоящее время материалы находятся на объекте, работы по реконструкции водопровода планируется завершить в летний период 2025 года
</t>
  </si>
  <si>
    <t>034 0502 38.0.00.89280 540</t>
  </si>
  <si>
    <t>Иные межбюджетные трансферты в рамках муниципальной программы "Обеспечение населения муниципального района "Заполярный район" чистой водой на 2021-2030 годы"</t>
  </si>
  <si>
    <t>123</t>
  </si>
  <si>
    <t xml:space="preserve">Выделяются иные МТ на 2025 год Сельскому поселению "Великовисочный сельсовет" ЗР НАО в сумме 10,0 тыс. руб. на уточнение информации о перспективном месте заложения водозаборной скважины в д. Щелино.
В настоящее время в д. Щелино водоснабжение населения осуществляется посредством общественного колодца 
и частных водозаборных скважин. Общественный колодец расположен на расстоянии не менее 240 метров от крайних жилых домов д. Щелино. На данный колодец Архангельским филиалом ФБУ «ТФГИ по Северо-Западному федеральному округу» Администрации поселения  в 2021 году выдано гидрологическое заключение в рамках заключенного договора с Администрацией сельского поселения.
Администрацией Заполярного районо с целью устройства водозаборной скважины в непосредственной близости от жилых домов 
в соответствии с санитарными требованиями подготовлен и направлен дополнительный запрос в Архангельский филиал ФБУ «ТФГИ по Северо-Западному федеральному округу». В запросе учреждению предложено оценить возможность, стоимость и сроки предоставления уточняющей информации к ранее предоставленному гидрологическому заключению. Копия письма прилагается.
29.01.2025 получен ответ о стоимости и сроках предоставления уточняющей информации по альтернативному участку для устройства скважины с аналогичными техническими характеристиками. Архангельский филиал федерального бюджетного учреждения «Территориальный фонд геологической информации по Северо-Западному федеральному округу» является единственной организацией, официально располагающей данной информацией. Копия письма прилагается.
В соответствии с поступившим ответом стоимость мероприятия по уточнению информации о перспективном месте заложения водозаборной скважины в д. Щелино составит 9 967,28 рублей (с НДС)
</t>
  </si>
  <si>
    <t>124</t>
  </si>
  <si>
    <t xml:space="preserve">Выделяются иные МТ на 2025 год Сельскому поселению "Великовисочный сельсовет" ЗР НАО в сумме 75,0 тыс. руб. и Сельскому поселению "Приморско-Куйский сельсовет" ЗР НАО в сумме 25,0 тыс. руб. на формирование и постановку на кадастровый учет земельных участков для организации водоснабжения.
В настоящее время Администрацией Заполярного района совместно с Администрациями Сельских поселений «Великовисочный сельсовет» ЗР НАО и «Приморско-Куйский сельсовет» ЗР НАО проводится работа, направленная на обеспечение населения д. Щелино и д. Лабожское, д. Тошвиска и д. Осколково питьевой водой, в том числе по образованию земельных участков для размещения объектов водоснабжения и устройству таких объектов (скважин, колодцев, водоподготовительных установок и других вспомогательных объектов). 
В связи с этим требуется сформировать (образовать) земельные участки и поставить их на государственный кадастровый учёт для размещения рассматриваемых выше объектов водоснабжения. Администрацией Заполярного района определены места размещения участков и их ориентировочные границы.
Минимальная стоимость образования одного земельного участка в д. Тошвиска, д. Лабожское и д. Щелино, д. Осколково в соответствии с представленными коммерческими предложениями составляет 25,0 тыс. руб.
</t>
  </si>
  <si>
    <t>Муниципальная программа "Развитие транспортной инфраструктуры муниципального района "Заполярный район" на 2021-2030 годы"</t>
  </si>
  <si>
    <t>Администрация ЗР/СП "Омский сельсовет" ЗР НАО</t>
  </si>
  <si>
    <t>034 0408 39.0.00.89290 540</t>
  </si>
  <si>
    <t>Иные межбюджетные трансферты в рамках муниципальной программы "Развитие транспортной инфраструктуры муниципального района "Заполярный район" на 2021-2030 годы"</t>
  </si>
  <si>
    <t>153</t>
  </si>
  <si>
    <t xml:space="preserve">Дополнительно выделяются иные МТ Сельскому поселению «Омский сельсовет» ЗР НАО на 2025 год в сумме 505,3 тыс. руб. на содержание авиаплощадок.
В Администрацию Заполярного района обратился глава поселения (письмо от 31.01.2025 № 76) о рассмотрении вопроса по выделению дополнительного финансирования на содержание авиаплощадок в сумме 1 000,0 тыс. руб.
За счет средств районного бюджета в 2025 году предусмотрено на мероприятие 415,4 тыс. руб. Расходы по содержанию авиаплощадок за январь 2025 года составили 264 187,21 руб., работы выполнены МП ЗР «Севержилкомсервис». Также принято бюджетное обязательство на выполнение работ по уборке снега, укатке вертолетных площадок и скашиванию травы и кустарника на вертолетных площадках в д. Снопа и д. Вижас (администрацией поселения заключен договор с ИП Уткиным М.Г. на сумму 150 000,0 руб. на 2025 год).
Отделом развития экономики Управления экономики и прогнозирования проведен анализ фактических затрат на содержание авиаплощадок в поселении за период с февраля 2024 года по январь 2025 года, на основании которого рассчитаны ожидаемые затраты на 2025 год, которые составят 920 609,78 руб. Данные затраты сформированы исходя из фактически отработанного времени техникой МП ЗР «Севержилкомсервис» с применением тарифов в соответствии с постановлением Администрации муниципального района «Заполярный район» Ненецкого автономного округа» от 28.12.2024 № 437п и договора возмездного оказания услуг № 1 от 21.01.2025 на содержание авиаплощадок в д. Снопа и д. Вижас. Расчеты прилагаются. Оказанные услуги в 2024-2025 годах подтверждаются приложенными подписанными главой сельского поселения счетами-фактурами (копии прилагаются). Таким образом, необходимый размер дополнительного финансирования по мероприятию Сельскому поселению «Омский сельсовет» ЗР НАО составляет 505 209,78 руб.
</t>
  </si>
  <si>
    <t>Администрация ЗР/СП "Великовисочный сельсовет" ЗР НАО</t>
  </si>
  <si>
    <t>034 0409 39.0.00.89290 540</t>
  </si>
  <si>
    <t>пункт 1 главы 7, пункт 1 главы 13 решения, приложения 6, 7, 8, 9, 16</t>
  </si>
  <si>
    <t>134</t>
  </si>
  <si>
    <t xml:space="preserve">Выделяются иные МТ Сельское поселение «Великовисочный сельсовет» ЗР НАО на 2025 год в сумме 9 960,0 тыс. руб. на текущий ремонт участка автомобильной дороги общего пользования местного значения «с. Великовисочное – речной причал» (участок от дома № 44 до здания котельной № 1 (здание 32а)).
Согласно свидетельству права собственности (прилагается) общая протяженность дороги «с. Великовисочное – речной причал» составляет 1 200 м.
На основании акта предварительного (визуального) обследования участка автомобильной дороги общего пользования местного значения «с. Великовисочное – речной причал», составленного Администрацией Сельского поселения, на всей протяженности участка дороги имеется глубокая колейность. Вышеуказанные дефекты приводят к снижению безопасности дорожного движения. Необходимо выполнить ремонт покрытия дороги, что придаст эстетический вид центру села.
Исходя из протяженности участка грунтового полотна дороги длиной 258 м и шириной 4 м, для ее ремонта (выравнивания) необходимо уложить плиты в количестве 86 штук.
Стоимость мероприятия рассчитана на основании представленных коммерческих предложений по минимальной цене.
Мероприятие планируется реализовать путем проведения конкурсных процедур в соответствии с Федеральным законом от 05.04.2013 № 44-ФЗ
</t>
  </si>
  <si>
    <t>Администрация ЗР/СП "Пустозерский сельсовет" ЗР НАО</t>
  </si>
  <si>
    <t>132</t>
  </si>
  <si>
    <t xml:space="preserve">Выделяются иные МТ Сельскому поселению «Пустозерский сельсовет» ЗР НАО на 2025 год в сумме 5 995,0 тыс. руб. на текущий ремонт участка автомобильной дороги общего пользования местного значения «с. Оксино-аэропорт» участок от дома № 25 до дома № 81/1.
За счет средств районного бюджета в 2021 году реализовано мероприятие «Ремонт участка автомобильной дороги общего пользования местного значения «с. Оксино - аэропорт» (участок от дома № 32 до дома № 150)» с финансированием в сумме 2 609,0 тыс. руб. (протяженность отремонтированного участка составляет 96 м (32 плиты)).
В 2024 году в рамках указанной программы реализовано мероприятие «Ремонт участка автомобильной дороги общего пользования местного значения «с. Оксино – аэропорт» (участок от дома № 105 до дома № 66)» с финансированием в сумме 4 694,8 тыс. руб.
Согласно свидетельству права собственности общая протяженность дороги «с. Оксино-аэропорт» - 500 м (прилагается). В соответствии с представленным актом предварительного (визуального) обследования участка автомобильной дороги общего пользования местного значения «с. Оксино-аэропорт», составленным Администрацией поселения, на отдельных участках глубокие выбоины, ямочность, просадки и колейность. Вышеуказанные дефекты приводят к снижению безопасности дорожного движения. Необходимо выполнить ремонт покрытия дороги. 
Исходя из протяженности по выравниванию участка грунтового полотна дороги для ее ремонта необходимо уложить плиты в количестве 48 штук, шириной 4 метра, протяженностью 144 метра. 
Стоимость мероприятия рассчитана на основании представленных коммерческих предложений по минимальной цене
- 5 994 919,98 руб.
Мероприятие планируется реализовать путем проведения конкурсных процедур (в соответствии с Федеральным законом от 05.04.2013 № 44-ФЗ 
</t>
  </si>
  <si>
    <t>Администрация ЗР/СП "Хорей-Верский сельсовет" ЗР НАО</t>
  </si>
  <si>
    <t>141, 187</t>
  </si>
  <si>
    <t>Выделяются иные МТ Сельскому поселению «Хорей-Верский сельсовет» ЗР НАО на 2025 год в сумме 9 709,7 тыс. руб. на текущий ремонт автомобильной дороги «п. Хорей-Вер - аэропорт».
Финансирование данного мероприятия было предусмотрено на 2024 год в сумме 9 999,1 тыс. руб.
Мероприятие не исполнено в связи с тем, что в 2024 году не был завезён необходимый объём песка для выполнения работ по ремонту дороги. Причина: отсутствие утверждённой МП ЗР «Севержилкомсервис» стоимости 1 куб. м песка с разрабатываемого предприятием карьера «Хорей-Мусюшор», в связи с чем не были проведены конкурсные процедуры.
В соответствие со сметным расчётом, произведённым в 2025 году МКУ ЗР «Северное» (прилагается) с учетом утвержденной стоимости 1 куб. м песка, стоимость реализации мероприятия составит 9 709,69 тыс. руб. в ценах IV квартала 2024 года. 
Мероприятие планируется реализовать путем проведения конкурсных процедур в соответствии с Федеральным законом от 05.04.2013 № 44-ФЗ 
Финансирование предусматривается за счет остатка ассигнований дорожного фонда на 01.01.2025</t>
  </si>
  <si>
    <t>Муниципальная программа "Развитие энергетики муниципального района "Заполярный район" на 2021-2030 годы"</t>
  </si>
  <si>
    <t>034 0502 40.0.00.86080 414</t>
  </si>
  <si>
    <t>Мероприятия в рамках муниципальной программы "Развитие энергетики муниципального района "Заполярный район" на 2021-2030 годы"</t>
  </si>
  <si>
    <t>034 0502 40.0.00.86080 811</t>
  </si>
  <si>
    <t>108</t>
  </si>
  <si>
    <t xml:space="preserve">Выделяется муниципальная преференция МП ЗР "Севержилкомсервис" на 2025 год в сумме 2 338,4 тыс. руб. на изготовление и поставку дымовой трубы для нужд котельной в с. Несь.
Финансирование указанного мероприятия было предусмотрено в 2024 году в сумме 2 338,4 тыс. руб.
С целью изготовления и поставки дымовой трубы для нужд котельной в с. Несь МП ЗР «Севержилкомсервис» был заключен договор от 13.09.2024 № 291/2024 с ООО «КВАТРА-Н» со сроком поставки 17.11.2024 (прилагается).
В адрес Администрации Заполярного района  поступило обращение руководителя МП ЗР «Севержилкомсервис» от 12.12.2024 № 4697 с информацией, что мероприятие не реализовано по причине неисполнения взятых обязательств подрядной организации. ООО «КВАТРА-Н» не выполнило поставку дымовой трубы в связи с закрытием навигации. Завершить мероприятие планируется в летний период 2025 года с открытием навигации. Оплата работ будет выполнена за вычетом соответствующего размера неустойки. 
В связи с тем, что мероприятие не было выполнено в 2024 году по причине, независящей от МП ЗР «Севержилкомсервис» (неисполнения взятых обязательств подрядной организации) п. 4.1 постановления Администрации Заполярного района от 09.07.2020 № 144п «Об утверждении Порядка предоставления муниципальной преференции МП ЗР «Севержилкомсервис» в виде субсидии в целях решения отдельных вопросов местного значения» не применяется
</t>
  </si>
  <si>
    <t>Пункт 5 главы 10 решения, приложения 6, 7, 8, 9, 11</t>
  </si>
  <si>
    <t>143</t>
  </si>
  <si>
    <t xml:space="preserve">Выделяется муниципальная преференция МП ЗР "Севержилкомсервис" на 2025 год в сумме 10 605,7 тыс. руб. на выполнение работ по изготовлению, доставке и монтажу быстровозводимого здания ДЭС в п. Хорей-Вер.
Реализация указанного мероприятия была предусмотрена на 2023 и 2024 годы.
В соответствии с Федеральным законом от 05.04.2013 № 44-ФЗ предприятием проведены торги, по результатам которого заключен контракт от 15.02.2023 № 12/2023 с ООО «Орион». Цена контракта составляет 11 163 900,0 руб. (НДС не облагается). Окончание работ по условиям контракта – до 15.09.2023. Информация о заключенном контракте и контракт прилагаются.
Финансирование реализации мероприятия предусматривалось в 2023 году в виде субсидии МП ЗР "Севержилкомсервис" целях финансового возмещения 99 процентов понесенных Предприятием затрат.
В 2023 году на реализацию указанного мероприятия было предусмотрено финансирование в сумме 11 052,3 тыс. руб. за счет средств районного бюджета.
Мероприятие в 2023 году не было реализовано, контракт не был расторгнут. По информации подрядной организации доставку и монтаж быстровозводимого здания планировалось осуществить в 2024 году. 
В целях реализации мероприятия на 2024 год было предусмотрено финансирование в сумме 10 605,7 тыс. руб. Объем финансирования был предусмотрен с долей софинансирования Предприятием за счет собственных средств в размере 5% 
(558,2 тыс. руб.).
Подрядной организацией выполнены работы по монтажу здания в 2024 году. Между тем, по результатам произведённого обследования объекта МКУ ЗР «Северное» были выявлены существенные отклонения от технического задания заключенного контракта (акт прилагается). В адрес подрядной организации направлено письмо о выявленных недостатках с просьбой рассмотрения изменений условий контракта согласно фактически выполненным работам. Ответа от подрядчика не поступало. В этой связи Предприятием начата досудебная претензионная работа. В настоящее время работы на объекте не завершены. Контракт не расторгнут.
Заказчиком мероприятия МП ЗР «Севержилкомсервис» подрядчику ООО «Орион» в 2023-2024 годах оплата не производилась. В 2025 году финансовые средства в бюджете Заполярного района на реализацию указанного мероприятия не предусмотрены. Исходя из вышеизложенного, необходимо предусмотреть финансирование указанного мероприятия за счет средств районного бюджета в 2025 году в сумме 10 605,7 тыс. руб. (финансирование за счет средств предприятия 558,2 тыс. руб.) </t>
  </si>
  <si>
    <t>147</t>
  </si>
  <si>
    <t>Выделяется муниципальная преференция МП ЗР "Севержилкомсервис" на 2025 год в сумме 6 781,5 тыс. руб. на поставку резервуаров горизонтальных стальных наземных объемом 100 куб. м для ЖКУ "Нельмин-Нос" в количестве 2 единиц.
В связи с планируемым вводом в эксплуатацию в 2025 году построенного здания школы в п. Нельмин-Нос увеличится необходимость завоза и хранения дизельного топлива. Вводимое в эксплуатацию здание оснащено собственной котельной, в составе которой смонтированы 4 жидкотопливных котла. С вводом в эксплуатацию нового здания школы, прогнозируемый объём потребления дизельного топлива на производство электрической и тепловой энергии составит более 150 куб. м.
В этой связи Администрацией Заполярного района принято решение о согласовании приобретения резервуаров в соответствии 
с прилагаемыми коммерческими предложениями (ООО «Модульстрой» - 7 080,0 тыс. руб., ИП Пименов О.Н. - 7 145,0 тыс. руб., ООО «Строй индустрия» - 6 850,0 тыс. руб.) по наименьшей цене 6 850,0 тыс. руб.
Согласно Порядку предоставления муниципальной преференции муниципальному предприятию Заполярного района "Севержилкомсервис" в виде субсидии в целях решения отдельных вопросов местного значения, утверждённому постановлением Администрации Заполярного района от 09.07.2020 № 144п, получатель субсидии обязуется предусмотреть софинансирование в размере не менее 1% за счёт собственных средств.
Таким образом объем финансирования мероприятия составит 6 850,0 тыс. руб., в том числе за счет средств районного бюджета - 6 781,5 тыс. руб. (99%), за счёт средств предприятия - 68,5 тыс. руб. (1%)</t>
  </si>
  <si>
    <t>156</t>
  </si>
  <si>
    <t xml:space="preserve">Выделяется муниципальная преференция МП ЗР "Севержилкомсервис" на 2025 год в сумме 6 923,1 тыс. руб. на капитальный ремонт участка ЛЭП 0,4 кВ, 10 кВ в с. Великовисочное.
Специалистами предприятия проведено обследование указанного участка ЛЭП в мае 2024 года, составлен дефектный акт. Согласно дефектному акту требуется произвести замену опор ЛЭП высокого напряжения 10 кВ в количестве 25 шт. и опор низкого напряжения 0,4 кВ в количестве 38 шт.  Копия дефектного акта от 23.05.24 прилагается.
В соответствии со сметным расчетом стоимость работ по капитальному ремонту участка ЛЭП составляет 3 716 400,0 руб. 
С целью реализации данного мероприятия МП ЗР «Севержилкомсервис» заключен контракт от 05.11.24 № 311/2024 с АО «Нарьян-Марагропромэнерго» на выполнение работ по капитальному ремонту ЛЭП 0,4 кВ, ЛЭП 10 кВ в с. Великовисочное, цена контракта 3 716 400,0 руб. (без НДС). Копия контракта прилагается.
По условиям заключенного контракта работы по капитальному ремонту ЛЭП выполнялись из давальческих материалов и оборудования находящегося в наличии у заказчика (МП ЗР «Севержилкомсервис») в с. Великовисочное. 
В настоящее время работы по капитальному ремонту ЛЭП завершены. Предприятием готовится исполнительная документация, которая будет направлена в пакете документов для получения муниципальной преференции.
В соответствии с представленной калькуляцией себестоимости объекта общая сумма затрат по капитальному ремонту участка ЛЭП 0,4 кВ, 10 кВ в с. Великовисочное составила 6 993 021,23 руб.
Согласно Порядку предоставления муниципальной преференции муниципальному предприятию Заполярного района "Севержилкомсервис" в виде субсидии в целях решения отдельных вопросов местного значения, утверждённому постановлением Администрации Заполярного района от 09.07.2020 № 144п, получатель субсидии обязуется предусмотреть софинансирование в размере не менее 1% за счёт собственных средств.
Таким образом объем финансирования мероприятия составит 6 993,1 тыс. руб., в том числе за счет средств районного бюджета - 6 923,1 тыс. руб. (99%), за счёт средств предприятия - 70,0 тыс. руб. (1%)
</t>
  </si>
  <si>
    <t>034 0502 40.0.00.89310 540</t>
  </si>
  <si>
    <t>Иные межбюджетные трансферты  в рамках муниципальной программы "Развитие энергетики муниципального района "Заполярный район" на 2021-2030 годы"</t>
  </si>
  <si>
    <t>Пункт 1 главы 13 решения, приложения 6, 7, 8, 9, 16</t>
  </si>
  <si>
    <t>Муниципальная программа "Развитие сельского хозяйства на территории муниципального района "Заполярный район" на 2021-2030 годы"</t>
  </si>
  <si>
    <t>034 0405 41.0.00.83030 414</t>
  </si>
  <si>
    <t>Мероприятия в рамках муниципальной программы "Развитие сельского хозяйства на территории муниципального района "Заполярный район" на 2021-2030 годы"</t>
  </si>
  <si>
    <t>Администрация ЗР / МКП ЗР «Пешский животноводческий комплекс»</t>
  </si>
  <si>
    <t>034 0405 41.0.00.83030 813</t>
  </si>
  <si>
    <t>034 0405 41.0.00.89320 540</t>
  </si>
  <si>
    <t>Иные межбюджетные трансферты в рамках муниципальной программы "Развитие сельского хозяйства на территории муниципального района "Заполярный район" на 2021-2030 годы"</t>
  </si>
  <si>
    <t>Муниципальная программа "Управление муниципальным имуществом муниципального района "Заполярный район" на 2022-2030 годы"</t>
  </si>
  <si>
    <t>034 0113 42.0.00.81100 247</t>
  </si>
  <si>
    <t>Эксплуатационные и иные расходы по содержанию объектов до передачи в государственную собственность, собственность муниципальных образований поселений, в оперативное управление муниципальным учреждениям и казенным предприятиям, в хозяйственное ведение муниципальным унитарным предприятиям</t>
  </si>
  <si>
    <t>УМИ Администрации ЗР</t>
  </si>
  <si>
    <t>042 0113 42.0.00.81110 244</t>
  </si>
  <si>
    <t>Оценка недвижимости, признание прав и регулирование отношений по муниципальной собственности</t>
  </si>
  <si>
    <t>042 0412 42.0.00.83010 244</t>
  </si>
  <si>
    <t>Мероприятия по землеустройству и землепользованию</t>
  </si>
  <si>
    <t>034 0113 42.0.00.81130 244</t>
  </si>
  <si>
    <t>Расходы по приобретению, содержанию, прочим мероприятиям, связанным с муниципальным имуществом</t>
  </si>
  <si>
    <t>034 0113 42.0.00.89210 540</t>
  </si>
  <si>
    <t>Иные межбюджетные трансферты в рамках муниципальной программы "Управление муниципальным имуществом муниципального района "Заполярный район" на 2022 - 2030 годы"</t>
  </si>
  <si>
    <t>113</t>
  </si>
  <si>
    <t>Выделяются иные МТ Сельскому поселению "Великовисочный сельсовет" ЗР НАО на 2025 год в сумме 268,0 тыс. руб. на снос (демонтаж) объекта "Начальная школа" в д. Лабожское.
Нежилое одноэтажное здание «Начальная школа», кадастровый номер 83:00:040016:159, в деревянном исполнении, площадью 115,9 кв. м, 1930 года постройки находится в собственности Сельского поселения. Выписка из ЕГРН прилагается. Объект длительное время не эксплуатируется по причине аварийности всех конструктивных элементов. Здание находится в непосредственной близости к жилой застройке, что по причине аварийности создает угрозу жизни и здоровью жителям. Акт осмотра здания от 25.11.2024, проведенного комиссией Администрации Сельского поселения, прилагается.
Согласно Акту осмотра от 25.11.2024 № 01-11/20024 МКУ ЗР «Северное» (прилагается) конструктивные элементы здания имеют существенный износ, их первоначальные технические свойства полностью утрачены. Состояние здания – аварийное, объект рекомендован к сносу.
В соответствии с проектом организации демонтажа объекта, ведомостью объемов работ и локальным сметным расчетом (прилагаются), составленными МКУ ЗР «Северное», стоимость работ в ценах 4 квартала 2024 года составляет 267 908,21 руб.
Мероприятие планируется реализовать путем заключения договора в соответствии с п. 4 ч. 1 ст. 93 Федерального закона от 05.04.2013 № 44-ФЗ, в связи с чем итоговая стоимость работ определена без учета сметной прибыли (п. 16 Постановления Администрации муниципального района «Заполярный район» от 12.01.2022 № 2п «Об утверждении правил предоставления и расходования межбюджетных трансфертов из районного бюджета бюджетам поселений Заполярного района, а также об установлении расходных обязательств Заполярного района»)</t>
  </si>
  <si>
    <t>Администрация ЗР / СП "Карский сельсовет" ЗР НАО</t>
  </si>
  <si>
    <t>162</t>
  </si>
  <si>
    <t xml:space="preserve">Выделяются иные МТ Сельскому поселению "Карский сельсовет" ЗР НАО на 2025 год в сумме 1 536,1 тыс. руб. на снос (демонтаж) объекта «Детский сад» в п. Усть-Кара.
Нежилое одноэтажное здание «Детский сад», кадастровый номер 83:00:090008:275, деревянное исполнение, площадь 264,3 кв. м, 1964 года постройки находится в собственности поселения (выписка из ЕГРН прилагается).
Объект длительное время не эксплуатируется по причине аварийности всех конструктивных элементов. Здание находится в непосредственной близости к жилой застройке, что создает угрозу жизни и здоровью жителям.
МКУ ЗР «Северное» проведен осмотр технического состояния объекта, по результатам которого определено, что конструктивные элементы здания имеют существенный износ, их первоначальные технические свойства полностью утрачены. Состояние здания – аварийное, объект рекомендован к сносу. Акт от 23.05.2024 № 04-05/2024 прилагается.
В соответствии с проектом организации демонтажа объекта, ведомостью объемов работ и локальным сметным расчетом (прилагаются), составленными МКУ ЗР «Северное», стоимость работ по сносу (демонтажу) объекта в ценах IV квартала 2024 года составляет 1 536 038,57 руб.
Мероприятие будет реализовано путем проведения конкурсных процедур в соответствии с Федеральным законом от 05.04.2013 № 44-ФЗ 
</t>
  </si>
  <si>
    <t>122</t>
  </si>
  <si>
    <t xml:space="preserve">Выделяются иные МТ Сельскому поселению "Малоземельский сельсовет" ЗР НАО на 2025 год в сумме 595,2 тыс. руб. на текущий ремонт остановочного павильона в п. Нельмин-Нос.
Объект используется с 2015 года, в 2023 году поставлен на учет. Остановочный павильон в п. Нельмин-Нос – одноэтажное прямоугольное здание размером 7,62 х 3,62 м. Материал стен – ОСБ плиты с утеплением по металлическому каркасу. Фундамент – стальные трубы. Кровля – одно скатная, стропильная, по железному каркасу, утепленная, обшитая металлическим профильным листом. Данный объект принадлежит на праве собственности Сельскому поселению (выписке из ЕГРН прилагается).
В соответствии с актом обследования (МКУ ЗР «Северное») от 05.12.2024 № 01-12/2024 объект признан ограниченно работоспособным. Выявлены дефекты, влияющие на эксплуатацию здания и требующие текущего ремонта.
Локальный сметный расчет составлен МКУ ЗР «Северное» в ценах IV квартала 2024 года на сумму 595,2 тыс. руб.
Мероприятие планируется реализовать путем проведения конкурсных процедур в соответствии с Федеральным законом от 05.04.2013 № 44-ФЗ 
</t>
  </si>
  <si>
    <t>115</t>
  </si>
  <si>
    <t xml:space="preserve">Выделяются иные МТ Сельскому поселению "Омский сельсовет" ЗР НАО на 2025 год в сумме 3 888,4 тыс. руб. на капитальный ремонт здания администрации поселения.
Нежилое здание «Здание администрации МО», кадастровый номер 83:00:010010:489 расположено по адресу НАО, Заполярный район, с. Ома, ул. Механизаторов, зд. 3, находится в собственности поселения. Объект введен в эксплуатацию в 2003 году и представляет собой двухэтажное деревянное здание площадью 285,3 кв. м. Выписка из ЕГРН прилагается. 
По результатам обследования технического состояния объекта, проведенного специалистами МКУ ЗР «Северное», определено, что техническое состояние здания работоспособное, но с нарушениями в конкретных условиях эксплуатации (имеются дефекты, требующие устранения).
Согласно ведомости объемов работ и локальному сметному расчету, составленными специалистами МКУ ЗР «Северное», стоимость работ в ценах 4 квартала 2024 года составляет 3 888 391,76 руб.
Акт обследования от 14.06.2024 № 01-06/2024, ведомость объемов работ и сметные расчеты прилагаются.
Мероприятие будет реализовано путем проведения конкурсных процедур в соответствии с Федеральным законом от 05.04.2013 № 44-ФЗ 
</t>
  </si>
  <si>
    <t>137</t>
  </si>
  <si>
    <t xml:space="preserve">Выделяются иные МТ Сельскому поселению "Хоседа-Хардский сельсовет" ЗР НАО на 2025 год в сумме 182,7 тыс. руб. на замену оборудования узла учета тепловой энергии в здании аэропорта по ул. Победы, дом 18 в п. Харута.
Финансирование указанного мероприятия было предусмотрено в 2024 году в сумме 182,7 тыс. руб.
Администрацией поселения был заключен договор подряда от 27.08.2024 № 82/РУ-2024 и № 81/РУ-2024 с МП ЗР «Севержилкомсервис» на сумму 182 619,10 руб. со сроком выполнения работ не позднее 20.12.2024 (прилагается). 
По информации Администрации поселения и МП ЗР «Севержилкомсервис» мероприятие по замене оборудования узла учета тепловой энергии не реализовано по причине невозможности доставки оборудования узлов учета в п. Харута авиатранспортом в связи с полной загрузкой авиатранспорта, а также большим объемом и весом оборудования. Оборудование планируется доставить в феврале-марте 2025 года по зимнику. Завершить мероприятие планируется после доставки оборудования. 
Оплата работ будет проведена за вычетом соответствующего размера неустойки
</t>
  </si>
  <si>
    <t>Муниципальная программа "Возмещение части затрат органов местного самоуправления поселений муниципального района "Заполярный район" на 2024-2030 годы"</t>
  </si>
  <si>
    <t>040 1403 43.0.00.89340 540</t>
  </si>
  <si>
    <t>Иные межбюджетные трансферты на пенсии за выслугу лет лицам, замещавшим выборные</t>
  </si>
  <si>
    <t>Выделяются дополнительно иные МТ Сельскому поселению "Малоземельский сельсовет" ЗР НАО на выплату пенсии за выслугу лет лицам, замещавшим выборные должности, на 2025 год в сумме 925,0 тыс. руб., на 2026-2027 годы - 900,7 тыс. руб. ежегодно.
Средства предусматриваются для осуществления выплат лицу, пенсия за выслугу лет которому назначена 13.12.2024</t>
  </si>
  <si>
    <t>Выделяются дополнительно иные МТ Сельскому поселению "Хоседа-Хардский сельсовет" ЗР НАО на выплату пенсии за выслугу лет лицам, замещавшим выборные должности, на 2025 год в сумме 433,2 тыс. руб., на 2026-2027 годы - 465,6 тыс. руб. ежегодно.
Средства предусматриваются для осуществления выплат лицу, пенсия за выслугу лет которому назначена 21.01.2025</t>
  </si>
  <si>
    <t>Администрация ЗР / сельские поселения</t>
  </si>
  <si>
    <t>040 1403 43.0.00.89350 540</t>
  </si>
  <si>
    <t>Иные межбюджетные трансферты на оплату коммунальных услуг и приобретение твердого топлива</t>
  </si>
  <si>
    <t>Выделяются дополнительно иные МТ сельским поселениям на оплату коммунальных услуг и приобретение твердого топлива в 2025 году в общей сумме 5 430,4 тыс. руб., в 2026 году - 5 647,8 тыс. руб., в 2027 году  - 5 874,0 тыс. руб.
Указанное увеличение расходов связано с внесением изменений в некоторые приказы Управления по государственному регулированию цен (тарифов) Ненецкого автономного округа об утверждении тарифов на 2025 год (прилагаются), а также применением нерегулируемого тарифа на оплату теплоэнергии для Сельского поселения «Андегский сельсовет» ЗР НАО</t>
  </si>
  <si>
    <t>Муниципальная программа "Развитие культуры на территории муниципального района «Заполярный район» на 2025-2035 годы"</t>
  </si>
  <si>
    <t>034 0801 44.0.00.88010 244</t>
  </si>
  <si>
    <t>Мероприятия в рамках муниципальной программы "Развитие культуры на территории муниципального района «Заполярный район» на 2025-2035 годы"</t>
  </si>
  <si>
    <t>178</t>
  </si>
  <si>
    <t xml:space="preserve">Выделяются бюджетные ассигнования Администрации Заполярного района на 2025 год в сумме 714,1 тыс. руб. на организацию и проведение концертов в населённых пунктах Заполярного района, посвященных 80-летию Победы в Великой Отечественной войне.
Планируется организация гастрольных поездок артистов в количестве 7 человек и 1 звукорежиссера с концертной программой. К посещению планируется 7 населённых пунктов Заполярного района: д. Андег, п. Нельмин-Нос, п. Красное, с. Тельвиска, с. Оксино, с. Великовисочное и с. Коткино. Продолжительность концертной программы 1 час. График проведения гастролей будет составлен исходя из свободных дат, согласованных с планом работы учреждений культуры, указанных населённых пунктов, и концертной группы.
В целях обосновании стоимости мероприятия было запрошено три коммерческих предложения. От ГБУК НАО «Клуб «Созвездие» поселка Искателей» поступил отказ. Представлены два коммерческих предложения (ГБУК НАО "ДК "Арктика" – 606,2 тыс. руб., ГБУК НАО "Престиж" – 511,0 тыс. руб.). Средняя стоимость составляет 558,6 тыс. руб. Цена по наименьшему КП – 511,0 тыс. руб.
Стоимость проезда водным транспортом от г. Нарьян-Мар до населенных пунктов (с. Оксино, с. Великовисочное, д. Андег, п. Нельмин- Нос, с. Тельвиска, п. Красное) рассчитана на основании приказа УГРЦТ НАО от 14.11.2024 № 34.
Стоимость проезда воздушным транспортом по маршруту г. Нарьян-Мар – с. Коткино рассчитана на основании приказа АО «Нарьян-Марский ОАО» от 21.12.2023 № 781.
Общая стоимость транспортных расходов составляет 203 040,00 руб.
Таким образом, общая стоимость мероприятия составляет 714 040,00 руб.
</t>
  </si>
  <si>
    <t>Муниципальная программа "Развитие физической культуры, спорта и повышение эффективности реализации молодежной политики на территории муниципального района "Заполярный район" на 2025 - 2035 годы"</t>
  </si>
  <si>
    <t>034 1102 45.0.00.89380 540</t>
  </si>
  <si>
    <t>Иные межбюджетные трансферты в рамках муниципальной программы "Развитие физической культуры, спорта и повышение эффективности реализации молодежной политики на территории муниципального района "Заполярный район" на 2025-2035 годы"</t>
  </si>
  <si>
    <t>109</t>
  </si>
  <si>
    <t>Выделяются дополнительно иные МТ Сельскому поселению "Великовисочный сельсовет" ЗР НАО на 2025 год в сумме 
150,0 тыс. руб. на организацию и проведение традиционных соревнований по зимнему спортивному рыболовству 
в с. Великовисочное и д. Щелино.
Мероприятие проводится в рамках исполнения полномочия по обеспечению условий для развития на территории поселения физической культуры, школьного спорта и массового спорта. 
Традиционные соревнования по подледной ловле рыбы проводятся ежегодно с 2003 года в целях сохранения традиций народов Севера, популяризации данного вида спорта среди населения Сельского поселения и Заполярного района, формирования здорового образа жизни, физической и нравственной закалки. 
В соревнованиях по рыбной ловле разыгрывается не только личное первенство, но и различные номинации. Победители и призеры награждаются ценными призами, участники – поощрительными призами.
Согласно представленной смете на реализацию мероприятия необходимо 200 000,0 руб. В бюджете Сельского поселения «Великовисочный сельсовет» ЗР НАО на 2025 год на проведение соревнований предусмотрено финансирование в размере 
50 000,00 руб. Для реализации мероприятия в полном объеме необходимо дополнительное финансирование из районного бюджета в размере 150 000,00 руб.
Расчет финансирования мероприятия прилагается. Объем финансирования определен на основании коммерческих предложений по наименьшей цене.
Мероприятие планируется реализовать путем заключения договора с единственным исполнителем в соответствии с пунктом 4 части 1 статьи 93 Федерального закона от 05.04.2013 № 44-ФЗ</t>
  </si>
  <si>
    <t>106</t>
  </si>
  <si>
    <t>Выделяются дополнительно иные МТ Сельскому поселению "Канинский сельсовет" ЗР НАО на 2025 год в сумме 
131,9 тыс. руб. на участие команды с. Несь в финале регионального этапа Чемпионата школьной баскетбольной лиги «КЭС-БАСКЕТ».
Мероприятие проводится в рамках исполнения полномочия по обеспечению условий для развития на территории поселения физической культуры, школьного спорта и массового спорта. 
Чемпионат Школьной баскетбольной лиги «КЭС-БАСКЕТ» является неотъемлемой частью Всероссийских соревнований по баскетболу среди команд общеобразовательных организаций в рамках общероссийского проекта «Баскетбол – в школу» и направлен на развитие баскетбола в общеобразовательных организациях. 
Для участия в региональном этапе Чемпионата, который состоится в г. Нарьян-Маре, планируется выезд команды в составе 10 обучающихся ГБОУ НАО «Средняя школа с. Несь» и 2 взрослых. Финансирование необходимо для приобретения авиабилетов по маршруту: с. Несь – г. Нарьян-Мар – с. Несь (стоимость билета на 1 взрослого в 1 сторону 9 420,0 руб., для детей 
4 710,0 руб.).
Проживание и питание будет организовано на базе ГБОУ НАО «Ненецкая средняя школа имени А.П. Пырерки», финансирование не требуется.
Мероприятие планируется реализовать путем заключения договора с единственным исполнителем в соответствии с пунктом 4 части 1 статьи 93 Федерального закона от 05.04.2013 № 44-ФЗ</t>
  </si>
  <si>
    <t>159</t>
  </si>
  <si>
    <t xml:space="preserve">Выделяются иные МТ Сельскому поселению "Канинский сельсовет" ЗР НАО на 2025 год в сумме 460,8 тыс. руб. на проведение межмуниципальных спортивных соревнований по волейболу в с. Несь в апреле 2025 года.
В соревнованиях примут участие команды 5 сельских поселений Заполярного района (СП «Канинский сельсовет» ЗР НАО, СП «Омский сельсовет» ЗР НАО, СП «Пешский сельсовет» ЗР НАО, СП «Тиманский сельсовет» ЗР НАО, СП «Шоинский сельсовет» ЗР НАО). В каждой команде не более 8 человек. Согласно поступившим предварительным заявкам от глав сельских поселений (прилагаются) для участия в соревнованиях в с. Несь прибудет 31 участник, в том числе: 7 человек из СП «Шоинский сельсовет» ЗР НАО, по 8 человек из СП «Омский сельсовет» ЗР НАО, СП «Пешский сельсовет» ЗР НАО, СП «Тиманский сельсовет» ЗР НАО.
В рамках МП «Развитие физической культуры, спорта и повышение эффективности реализации молодежной политики на территории муниципального района «Заполярный район» на 2025-2035 годы» предусмотрено 445,6 тыс. руб. на проезд участников соревнований воздушным транспортом.
Для реализации мероприятия необходимо финансирование для проживания и питания участников соревнований. В связи с тем, что в с. Несь отсутствуют в необходимом количестве места для проживания (гостиницы) и общественного питания участников соревнований расходы запланированы по представленным коммерческим предложениям (расчет прилагается).
Объем финансирования на проживание и питание участников межмуниципальных спортивных соревнований по волейболу в с. Несь в 2025 году составит 460 750,00 руб.
Указанное мероприятие планируется реализовать в 2025 году путем заключения договора с единственным исполнителем в соответствии с пунктом 4 части 1 статьи 93 Федерального закона от 05.04.2013 № 44-ФЗ
</t>
  </si>
  <si>
    <t>111</t>
  </si>
  <si>
    <t xml:space="preserve">Выделяются дополнительно иные МТ Сельскому поселению "Пустозерский сельсовет" ЗР НАО на 2025 год в сумме 
116,5 тыс. руб. на отчисления страховых взносов и оплату работы судейской бригады при организации соревнований (дополнительно требуется на межмуниципальные соревнования по волейболу, а также футболу среди разновозрастных групп обучающихся 5-9 классов 60 480,0 руб., на муниципальные соревнования по мотокроссу на снегоходах «Буран» - 55 983,14 руб.). Расчет прилагается.
Решением о районном бюджете на мероприятие предусмотрено 428,0 тыс. руб., требуется 544,5 тыс. руб.
</t>
  </si>
  <si>
    <t>125</t>
  </si>
  <si>
    <t>Выделяются иные МТ Сельскому поселению "Юшарский сельсовет" ЗР НАО на 2025 год в сумме 36,4 тыс. руб. на участие команды п. Каратайка в региональном этапе соревнований по волейболу «Серебряный мяч» среди общеобразовательных организаций в рамках общероссийского проекта «Волейбол – в школу». 
Мероприятие проводится в рамках исполнения полномочия по обеспечению условий для развития на территории поселения физической культуры, школьного спорта и массового спорта. 
Соревнования по волейболу «Серебряный мяч» среди команд общеобразовательных организаций в рамках общероссийского проекта «Волейбол – в школу» направлены на привлечение обучающихся к систематическим занятиям физической культурой и спортом, пропаганду здорового образа жизни среди подрастающего поколения, популяризацию вида спорта «волейбол».
В региональном этапе соревнований, которые проводятся в г. Нарьян-Маре, участвует команда в составе 9 обучающихся ГБОУ НАО «Основная школа п. Каратайка» и 1 взрослого (учитель физической культуры).  
В связи с тем, что в этот же период времени 5 обучающихся и сопровождающий  принимают участие в Чемпионате Ненецкого автономного округа по северному многоборью и национальным видам спорта (финансирование осуществляется за счет ГБУ ДО НАО «Спортивная школа олимпийского резерва «Труд»), для участия в мероприятии необходимо финансирование для приобретения авиабилетов по маршруту: п. Каратайка – г. Нарьян-Мар – п. Каратайка для 4 членов команды (стоимость билета на 1 человека в 1 сторону 4 540,0 руб.). 
Проживание и питание организовано на базе ГБОУ НАО «Ненецкая средняя школа имени А.П. Пырерки», финансирование не требуется.
Мероприятие планируется реализовать путем заключения договора с единственным исполнителем в соответствии с пунктом 4 части 1 статьи 93 Федерального закона от 05.04.2013 № 44-ФЗ</t>
  </si>
  <si>
    <t>Уточнение ассигнований на подготовке объектов коммунальной инфраструктуры к осенне-зимнему периоду в связи с уменьшением субсидии из окружного бюджета</t>
  </si>
  <si>
    <t>034 0502 38.0.00.79620 811</t>
  </si>
  <si>
    <t>Субсидии местным бюджетам на софинансирование расходных обязательств по организации в границах поселений, городского округа электро-, тепло- и водоснабжения населения, водоотведения в части подготовки объектов коммунальной инфраструктуры к осенне-зимнему периоду</t>
  </si>
  <si>
    <t>034 0502 38.0.00.S9620 811</t>
  </si>
  <si>
    <t>Расходы районного бюджета на мероприятия, софинансируемые в рамках государственных программ в части подготовки объектов коммунальной инфраструктуры к осенне-зимнему периоду</t>
  </si>
  <si>
    <t>034 0502 40.0.00.79620 811</t>
  </si>
  <si>
    <t>034 0502 40.0.00.S9620 811</t>
  </si>
  <si>
    <t>Уточнение непрограммных расходов</t>
  </si>
  <si>
    <t>034 0113 98.0.00.81030 831</t>
  </si>
  <si>
    <t>Исполнение судебных решений</t>
  </si>
  <si>
    <t>приложения 6, 7, 8</t>
  </si>
  <si>
    <t>б/н</t>
  </si>
  <si>
    <t xml:space="preserve">На основании служебной записки Управления правового и кадрового обеспечения Администрации Заполярного района выделяются ассигнования Администрации ЗР на 2025 год в сумме 60,0 тыс. руб. на уплату административных штрафов по двум делам об административных правонарушениях 
 </t>
  </si>
  <si>
    <t>040 0113 98.0.00.81020 831</t>
  </si>
  <si>
    <t>Исполнение судебных решений за счет казны муниципального района "Заполярный район"</t>
  </si>
  <si>
    <t xml:space="preserve">На основании служебной записки Управления финансов выделяются бюджетные ассигнования в 2025 году в сумме 
26,1 тыс. руб. на исполнение судебного акта по иску к муниципальному району «Заполярный район» о возмещении вреда, причиненного незаконными действиями (бездействием) органов местного самоуправления или их должностных лиц, за счет средств казны муниципального района «Заполярный район».
Согласно исполнительному листу взыскиваются с муниципального образования «Муниципальный район «Заполярный район» Ненецкого автономного округа» в лице Контрольно-счетной палаты Заполярного района за счет казны муниципального района «Заполярный район» убытки в виде расходов, понесенных на оплату услуг защитника по делу об административном правонарушении № 5-8/2023 Нарьян-Марского городского суда Ненецкого автономного округа по части 20 статьи 19.5 КоАП РФ, в размере 20 000 руб., компенсация морального вреда в размере 5 000,0 руб., а также расходы по уплате государственной пошлины за подачу искового заявления в суд в размере 1 100,0 руб., всего взыскивается 26 100,0 руб.
</t>
  </si>
  <si>
    <t>034 0505 98.0.00.89140 540</t>
  </si>
  <si>
    <t>Иные межбюджетные трансферты на организацию ритуальных услуг</t>
  </si>
  <si>
    <t>пункт 1 главы 13, приложения 6, 7, 8, 16</t>
  </si>
  <si>
    <t>Совет ЗР</t>
  </si>
  <si>
    <t>041 0102 91.0.00.81010 121, 122, 129</t>
  </si>
  <si>
    <t>Приложения 6, 7, 8</t>
  </si>
  <si>
    <t>041 0103 92.1.00.81010 123</t>
  </si>
  <si>
    <t>041 0103 92.2.00.81010 122</t>
  </si>
  <si>
    <t>041 0103 92.2.00.81010 244</t>
  </si>
  <si>
    <t>041 0705 92.2.00.81010 244</t>
  </si>
  <si>
    <t>041 0113 98.0.00.81060 244</t>
  </si>
  <si>
    <t>041 1003 98.0.00.84030 313</t>
  </si>
  <si>
    <t>Выплаты гражданам, которым присвоено звание "Почетный гражданин Заполярного района"</t>
  </si>
  <si>
    <t>041 1003 98.0.00.84030 321</t>
  </si>
  <si>
    <t>041 1003 98.0.00.84090 330</t>
  </si>
  <si>
    <t>Единовременная выплата гражданам, которым присвоено звание "Ветеран Заполярного района"</t>
  </si>
  <si>
    <t>046 0106 93.2.00.81010 122</t>
  </si>
  <si>
    <t>046 0705 93.2.00.81010 244</t>
  </si>
  <si>
    <t>046 0106 98.0.00.81160 853</t>
  </si>
  <si>
    <t>Уплата взносов в Союз муниципальных контрольно-счетных органов</t>
  </si>
  <si>
    <t xml:space="preserve">Выделяются ассигнования Контрольно-счетной палате Заполярного района на 2025 год в сумме 3,0 тыс. руб. на уплату взносов в Союз муниципальных контрольно-счетных органов
</t>
  </si>
  <si>
    <t xml:space="preserve">Направление нераспределенного резерва иных межбюджетных трансфертов на обеспечение сбалансированности бюджетов поселений </t>
  </si>
  <si>
    <t>Управление финансов / Нераспределенный резерв</t>
  </si>
  <si>
    <t>040 1403 30.0.00.89120 540</t>
  </si>
  <si>
    <t xml:space="preserve">Иные межбюджетные трансферты на поддержку мер по обеспечению сбалансированности бюджетов поселений </t>
  </si>
  <si>
    <t>пункты 6, 8 главы 13 решения, приложение 15</t>
  </si>
  <si>
    <t>104</t>
  </si>
  <si>
    <t xml:space="preserve">Выделяются иные МТ на обеспечение сбалансированности Сельскому поселению "Поселок Амдерма" ЗР НАО на 2025 год в сумме 1 218,1 тыс. руб. на погашение кредиторской задолженности перед МП ЗР «Севержилкомсервис» за счет резерва иных МТ.
Арбитражным судом Архангельской области по месту нахождения постоянного судебного присутствия в городе Нарьян-Маре Ненецкого автономного округа вынесены решения о взыскании с Администрации Сельского поселения «Поселок Амдерма» ЗР НАО в пользу МП ЗР «Севержилкомсервис» расходов на сумму 1 286 163,41 руб., понесенных в связи со снабжением пустующего жилфонда электрической энергией, тепловой энергией в горячей воде, выполнением работ по установке прибора учета тепловой энергии в здании Администрации поселения, временным управлением многоквартирными жилыми домами, в которых все помещения принадлежат на праве собственности СП «Поселок Амдерма» ЗР НАО, оплатой госпошлины (прилагаются).
Согласно представленного МП ЗР «СЖКС» Акта сверки взаимных расчетов за период с 01.09.2021 по 20.01.2025, часть задолженности по договору №15/Т-2023 от 01.01.2023 (снабжение тепловой энергией в горячей воде) на сумму 1 518,88 руб. оплачена в декабре 2024 года. Таким образом, с учетом оплаты сумма задолженности составляет 1 284 644,5 руб., в том числе по оплате госпошлины на сумму 66 550,0 руб. 
Данная ситуация сложилась в связи с тем, что поступающие на оплату документы от МП ЗР «СЖКС» своевременно не были доведены на оплату в бухгалтерию администрации сельского поселения
</t>
  </si>
  <si>
    <t>Управление финансов /СП "Поселок Амдерма" ЗР НАО</t>
  </si>
  <si>
    <t>Перераспределение ассигнований</t>
  </si>
  <si>
    <t>034 0505 31.0.00.80020 112</t>
  </si>
  <si>
    <t>034 0505 31.0.00.80020 321</t>
  </si>
  <si>
    <t>041 0102 91.0.00.81010 120</t>
  </si>
  <si>
    <t>Приложения 7, 8</t>
  </si>
  <si>
    <t>041 0103 92.3.00.81010 120</t>
  </si>
  <si>
    <t>041 0103 92.2.00.81010 120</t>
  </si>
  <si>
    <t>041 0103 92.2.00.81010 240</t>
  </si>
  <si>
    <t>Управление муниципального имущества</t>
  </si>
  <si>
    <t>042 0113 31.0.00.81010 244</t>
  </si>
  <si>
    <t>Уточнение кода бюджетной классификации</t>
  </si>
  <si>
    <t>034 0408 39.0.00.86070 240</t>
  </si>
  <si>
    <t>Мероприятия в рамках муниципальной программы "Развитие транспортной инфраструктуры муниципального района "Заполярный район" на 2021-2030 годы"</t>
  </si>
  <si>
    <t>На основании служебной записки Управления финансов Администрации Заполярного в связи с тем, что согласно статье 130 ГК РФ к недвижимым вещам относятся подлежащие государственной регистрации воздушные и морские суда, суда внутреннего плавания уточняется вид расходов бюджетной классификации расходов по мероприятию, предусмотренному на 2025 год МКУ ЗР «Северное» на приобретение и поставку амфибийного пассажирского судна на воздушной подушке в г. Нарьян-Мар в сумме 26 000,0 тыс. руб.</t>
  </si>
  <si>
    <t>034 0408 39.0.00.86070 410</t>
  </si>
  <si>
    <t>приложения 7, 8, 9</t>
  </si>
  <si>
    <t xml:space="preserve">Уточняется код целевой статьи расходов (направление расходов) районного бюджета, предусмотренных за счет бюджетных ассигнований Дорожного фонда Заполярного района.
Решением Совета Заполярного района от 19.12.2024 № 28-р «О районном бюджете на 2025 год и плановый период 2026-2027 годов» в рамках муниципальной программы «Развитие транспортной инфраструктуры муниципального района «Заполярный район» на 2021-2030 годы» предусмотрены расходы за счет бюджетных ассигнований дорожного фонда Заполярного района по коду целевой статьи 39.0.00.89290 «Иные межбюджетные трансферты в рамках муниципальной программы «Развитие транспортной инфраструктуры муниципального района «Заполярный район» на 2021-2030 годы». 
В соответствии с п. 30(4) Порядка формирования и применения кодов бюджетной классификации Российской Федерации, их структуре и принципах назначения, утвержденного приказом Министерства финансов Российской Федерации от 24.05.2022 № 82н (в редакции приказа от 13.11.2024 № 166н), для отражения расходов местных бюджетов, осуществляемых за счет бюджетных ассигнований муниципальных дорожных фондов используются коды направлений расходов, содержащие значения 9Д000 - 9Д999.
</t>
  </si>
  <si>
    <t>034 0409 39.0.00.9Д110 540</t>
  </si>
  <si>
    <t>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t>
  </si>
  <si>
    <t>034 0409 39.0.00.9Д120 540</t>
  </si>
  <si>
    <t>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t>
  </si>
  <si>
    <t>ВСЕГО изменений по доходам</t>
  </si>
  <si>
    <t>ВСЕГО изменений по расходам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</si>
</sst>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 _₽_-;\-* #,##0.0\ _₽_-;_-* &quot;-&quot;?\ _₽_-;_-@_-"/>
    <numFmt numFmtId="166" formatCode="_-* #,##0.00\ _₽_-;\-* #,##0.00\ _₽_-;_-* &quot;-&quot;??\ _₽_-;_-@_-"/>
    <numFmt numFmtId="167" formatCode="_-* #,##0.00_р_._-;\-* #,##0.00_р_._-;_-* &quot;-&quot;??_р_._-;_-@_-"/>
    <numFmt numFmtId="169" formatCode="_-* #,##0.0_р_._-;\-* #,##0.0_р_._-;_-* &quot;-&quot;??_р_._-;_-@_-"/>
  </numFmts>
  <fonts count="12" x14ac:knownFonts="1">
    <font>
      <sz val="10"/>
      <name val="Arial Cyr"/>
      <charset val="204"/>
    </font>
    <font>
      <sz val="10"/>
      <name val="Arial Cyr"/>
      <charset val="204"/>
    </font>
    <font>
      <i/>
      <sz val="11"/>
      <name val="Times New Roman"/>
      <family val="1"/>
      <charset val="204"/>
    </font>
    <font>
      <b/>
      <sz val="12"/>
      <name val="Times New Roman"/>
      <family val="1"/>
      <charset val="204"/>
    </font>
    <font>
      <sz val="11"/>
      <name val="Times New Roman"/>
      <family val="1"/>
      <charset val="204"/>
    </font>
    <font>
      <b/>
      <sz val="11"/>
      <name val="Times New Roman"/>
      <family val="1"/>
      <charset val="204"/>
    </font>
    <font>
      <b/>
      <i/>
      <sz val="11"/>
      <name val="Times New Roman"/>
      <family val="1"/>
      <charset val="204"/>
    </font>
    <font>
      <sz val="10"/>
      <name val="Times New Roman"/>
      <family val="1"/>
      <charset val="204"/>
    </font>
    <font>
      <sz val="10"/>
      <name val="Arial"/>
      <family val="2"/>
      <charset val="204"/>
    </font>
    <font>
      <b/>
      <sz val="10"/>
      <name val="Times New Roman"/>
      <family val="1"/>
      <charset val="204"/>
    </font>
    <font>
      <sz val="16"/>
      <name val="Times New Roman"/>
      <family val="1"/>
      <charset val="204"/>
    </font>
    <font>
      <sz val="11"/>
      <color rgb="FF000000"/>
      <name val="Times New Roman"/>
      <family val="1"/>
      <charset val="20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xf numFmtId="167" fontId="1" fillId="0" borderId="0" applyFont="0" applyFill="0" applyBorder="0" applyAlignment="0" applyProtection="0"/>
    <xf numFmtId="0" fontId="8" fillId="0" borderId="0"/>
  </cellStyleXfs>
  <cellXfs count="169">
    <xf numFmtId="0" fontId="0" fillId="0" borderId="0" xfId="0"/>
    <xf numFmtId="0" fontId="2" fillId="0" borderId="0" xfId="0" applyFont="1" applyFill="1" applyAlignment="1">
      <alignment vertical="center" wrapText="1"/>
    </xf>
    <xf numFmtId="0" fontId="3" fillId="0" borderId="0" xfId="0" applyFont="1" applyFill="1" applyBorder="1" applyAlignment="1">
      <alignment horizontal="center" vertical="center" wrapText="1"/>
    </xf>
    <xf numFmtId="0" fontId="4" fillId="0" borderId="0" xfId="0" applyFont="1" applyFill="1" applyAlignment="1">
      <alignment vertical="center"/>
    </xf>
    <xf numFmtId="0" fontId="2" fillId="0" borderId="0" xfId="0" applyFont="1" applyFill="1" applyBorder="1" applyAlignment="1">
      <alignment vertical="center" wrapText="1"/>
    </xf>
    <xf numFmtId="49" fontId="5" fillId="0" borderId="0" xfId="0" applyNumberFormat="1"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164" fontId="5" fillId="0" borderId="0" xfId="0" applyNumberFormat="1" applyFont="1" applyFill="1" applyBorder="1" applyAlignment="1">
      <alignment horizontal="right" vertical="center" wrapText="1"/>
    </xf>
    <xf numFmtId="164" fontId="5" fillId="0" borderId="1" xfId="0" applyNumberFormat="1" applyFont="1" applyFill="1" applyBorder="1" applyAlignment="1">
      <alignment horizontal="right" vertical="center" wrapText="1"/>
    </xf>
    <xf numFmtId="0" fontId="7" fillId="0" borderId="1" xfId="0" applyFont="1" applyFill="1" applyBorder="1" applyAlignment="1">
      <alignment vertical="top" wrapText="1"/>
    </xf>
    <xf numFmtId="0" fontId="4" fillId="0" borderId="0" xfId="0" applyFont="1" applyFill="1" applyBorder="1" applyAlignment="1">
      <alignment vertical="center"/>
    </xf>
    <xf numFmtId="0" fontId="4"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4" fillId="0" borderId="0" xfId="0" applyFont="1" applyFill="1" applyAlignment="1">
      <alignment horizontal="center" vertical="center"/>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65" fontId="5" fillId="0" borderId="2" xfId="0"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left" vertical="top" wrapText="1"/>
    </xf>
    <xf numFmtId="0" fontId="5" fillId="0" borderId="0" xfId="0" applyFont="1" applyFill="1" applyAlignment="1">
      <alignment horizontal="center" vertical="center"/>
    </xf>
    <xf numFmtId="164" fontId="2"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0" fontId="4" fillId="0" borderId="2" xfId="0" applyFont="1" applyFill="1" applyBorder="1" applyAlignment="1">
      <alignment vertical="center" wrapText="1"/>
    </xf>
    <xf numFmtId="165" fontId="4" fillId="0" borderId="2" xfId="0" applyNumberFormat="1" applyFont="1" applyFill="1" applyBorder="1" applyAlignment="1">
      <alignment horizontal="center" vertical="center" wrapText="1"/>
    </xf>
    <xf numFmtId="49" fontId="7" fillId="0" borderId="2" xfId="0" applyNumberFormat="1" applyFont="1" applyFill="1" applyBorder="1" applyAlignment="1">
      <alignment vertical="top" wrapText="1"/>
    </xf>
    <xf numFmtId="0" fontId="2" fillId="0" borderId="3" xfId="0"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0" fontId="4" fillId="0" borderId="2" xfId="0" applyFont="1" applyFill="1" applyBorder="1" applyAlignment="1">
      <alignment horizontal="left" vertical="center" wrapText="1"/>
    </xf>
    <xf numFmtId="49" fontId="2" fillId="0" borderId="3" xfId="0" applyNumberFormat="1" applyFont="1" applyFill="1" applyBorder="1" applyAlignment="1">
      <alignment horizontal="center" vertical="center" wrapText="1"/>
    </xf>
    <xf numFmtId="49" fontId="7" fillId="0" borderId="3" xfId="0" applyNumberFormat="1"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7" fillId="0" borderId="4" xfId="0" applyNumberFormat="1" applyFont="1" applyFill="1" applyBorder="1" applyAlignment="1">
      <alignment horizontal="left" vertical="top" wrapText="1"/>
    </xf>
    <xf numFmtId="49" fontId="2"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left" vertical="top" wrapText="1"/>
    </xf>
    <xf numFmtId="0" fontId="2" fillId="0" borderId="2" xfId="0" applyFont="1" applyFill="1" applyBorder="1" applyAlignment="1">
      <alignment vertical="center" wrapText="1"/>
    </xf>
    <xf numFmtId="0" fontId="4" fillId="0" borderId="2" xfId="2"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5" fillId="0" borderId="2" xfId="0" applyFont="1" applyFill="1" applyBorder="1" applyAlignment="1">
      <alignment horizontal="center" vertical="center" wrapText="1"/>
    </xf>
    <xf numFmtId="49" fontId="9" fillId="0" borderId="2" xfId="0" applyNumberFormat="1" applyFont="1" applyFill="1" applyBorder="1" applyAlignment="1">
      <alignment vertical="top" wrapText="1"/>
    </xf>
    <xf numFmtId="0" fontId="2" fillId="0" borderId="2" xfId="0" applyFont="1" applyFill="1" applyBorder="1" applyAlignment="1">
      <alignment horizontal="left" vertical="center" wrapText="1"/>
    </xf>
    <xf numFmtId="3" fontId="4" fillId="0" borderId="3" xfId="0" applyNumberFormat="1" applyFont="1" applyFill="1" applyBorder="1" applyAlignment="1">
      <alignment horizontal="left" vertical="center" wrapText="1"/>
    </xf>
    <xf numFmtId="3" fontId="4" fillId="0" borderId="5" xfId="0" applyNumberFormat="1" applyFont="1" applyFill="1" applyBorder="1" applyAlignment="1">
      <alignment horizontal="left" vertical="center" wrapText="1"/>
    </xf>
    <xf numFmtId="3" fontId="4" fillId="0" borderId="5" xfId="0" applyNumberFormat="1" applyFont="1" applyFill="1" applyBorder="1" applyAlignment="1">
      <alignment horizontal="left" vertical="center" wrapText="1"/>
    </xf>
    <xf numFmtId="0" fontId="4" fillId="0" borderId="2" xfId="0" applyFont="1" applyFill="1" applyBorder="1" applyAlignment="1" applyProtection="1">
      <alignment horizontal="left" vertical="center" wrapText="1"/>
    </xf>
    <xf numFmtId="3" fontId="4" fillId="0" borderId="2" xfId="0" applyNumberFormat="1" applyFont="1" applyFill="1" applyBorder="1" applyAlignment="1">
      <alignment horizontal="left" vertical="center" wrapText="1"/>
    </xf>
    <xf numFmtId="165" fontId="4" fillId="0" borderId="2" xfId="1" applyNumberFormat="1" applyFont="1" applyFill="1" applyBorder="1" applyAlignment="1">
      <alignment horizontal="center" vertical="center" wrapText="1"/>
    </xf>
    <xf numFmtId="49" fontId="4" fillId="0" borderId="2" xfId="0" applyNumberFormat="1" applyFont="1" applyFill="1" applyBorder="1" applyAlignment="1">
      <alignment horizontal="left" vertical="top" wrapText="1"/>
    </xf>
    <xf numFmtId="164" fontId="5" fillId="0" borderId="2" xfId="0" applyNumberFormat="1" applyFont="1" applyFill="1" applyBorder="1" applyAlignment="1">
      <alignment horizontal="center" vertical="center" wrapText="1"/>
    </xf>
    <xf numFmtId="165" fontId="5" fillId="0" borderId="2" xfId="0" applyNumberFormat="1" applyFont="1" applyFill="1" applyBorder="1" applyAlignment="1">
      <alignment horizontal="right" vertical="center" wrapText="1"/>
    </xf>
    <xf numFmtId="0" fontId="7" fillId="0" borderId="2" xfId="0" applyFont="1" applyFill="1" applyBorder="1" applyAlignment="1">
      <alignment vertical="top" wrapText="1"/>
    </xf>
    <xf numFmtId="164" fontId="2" fillId="0" borderId="3" xfId="0" applyNumberFormat="1" applyFont="1" applyFill="1" applyBorder="1" applyAlignment="1">
      <alignment horizontal="left" vertical="center" wrapText="1"/>
    </xf>
    <xf numFmtId="164" fontId="4" fillId="0" borderId="2" xfId="0" applyNumberFormat="1" applyFont="1" applyFill="1" applyBorder="1" applyAlignment="1">
      <alignment horizontal="left" vertical="center" wrapText="1"/>
    </xf>
    <xf numFmtId="164" fontId="4" fillId="0" borderId="3" xfId="0" applyNumberFormat="1" applyFont="1" applyFill="1" applyBorder="1" applyAlignment="1">
      <alignment horizontal="left" vertical="center" wrapText="1"/>
    </xf>
    <xf numFmtId="164" fontId="4" fillId="0" borderId="3" xfId="0" applyNumberFormat="1" applyFont="1" applyFill="1" applyBorder="1" applyAlignment="1">
      <alignment horizontal="center" vertical="center" wrapText="1"/>
    </xf>
    <xf numFmtId="165" fontId="4" fillId="0" borderId="2" xfId="0" applyNumberFormat="1" applyFont="1" applyFill="1" applyBorder="1" applyAlignment="1">
      <alignment horizontal="right" vertical="center" wrapText="1"/>
    </xf>
    <xf numFmtId="0" fontId="7" fillId="0" borderId="3" xfId="0" applyFont="1" applyFill="1" applyBorder="1" applyAlignment="1">
      <alignment horizontal="left" vertical="top" wrapText="1"/>
    </xf>
    <xf numFmtId="0" fontId="7" fillId="0" borderId="2" xfId="0" applyFont="1" applyFill="1" applyBorder="1" applyAlignment="1">
      <alignment horizontal="left" vertical="top" wrapText="1"/>
    </xf>
    <xf numFmtId="0" fontId="2" fillId="0" borderId="0" xfId="0" applyFont="1" applyFill="1" applyAlignment="1">
      <alignment vertical="center"/>
    </xf>
    <xf numFmtId="164" fontId="4" fillId="0" borderId="3" xfId="0" applyNumberFormat="1" applyFont="1" applyFill="1" applyBorder="1" applyAlignment="1">
      <alignment horizontal="left" vertical="center" wrapText="1"/>
    </xf>
    <xf numFmtId="164" fontId="4" fillId="0" borderId="3"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164" fontId="2" fillId="0" borderId="2" xfId="0" applyNumberFormat="1" applyFont="1" applyFill="1" applyBorder="1" applyAlignment="1">
      <alignment horizontal="left" vertical="center" wrapText="1"/>
    </xf>
    <xf numFmtId="164" fontId="4" fillId="0" borderId="2" xfId="0" applyNumberFormat="1" applyFont="1" applyFill="1" applyBorder="1" applyAlignment="1">
      <alignment horizontal="left" vertical="center" wrapText="1"/>
    </xf>
    <xf numFmtId="0" fontId="7" fillId="0" borderId="2" xfId="0" applyFont="1" applyFill="1" applyBorder="1" applyAlignment="1">
      <alignment horizontal="left" vertical="top" wrapText="1"/>
    </xf>
    <xf numFmtId="164" fontId="4" fillId="0" borderId="2" xfId="0" applyNumberFormat="1" applyFont="1" applyFill="1" applyBorder="1" applyAlignment="1">
      <alignment vertical="center" wrapText="1"/>
    </xf>
    <xf numFmtId="0" fontId="7" fillId="0" borderId="3" xfId="0" applyFont="1" applyFill="1" applyBorder="1" applyAlignment="1">
      <alignment horizontal="left" vertical="top" wrapText="1"/>
    </xf>
    <xf numFmtId="0" fontId="10" fillId="0" borderId="0" xfId="0" applyFont="1" applyFill="1" applyBorder="1" applyAlignment="1">
      <alignment horizontal="left" vertical="center"/>
    </xf>
    <xf numFmtId="0" fontId="10" fillId="0" borderId="0" xfId="0" applyFont="1" applyFill="1" applyAlignment="1">
      <alignment horizontal="left" vertical="center"/>
    </xf>
    <xf numFmtId="164" fontId="4" fillId="0" borderId="5" xfId="0" applyNumberFormat="1" applyFont="1" applyFill="1" applyBorder="1" applyAlignment="1">
      <alignment horizontal="left" vertical="center" wrapText="1"/>
    </xf>
    <xf numFmtId="164" fontId="2" fillId="0" borderId="2" xfId="0" applyNumberFormat="1" applyFont="1" applyFill="1" applyBorder="1" applyAlignment="1">
      <alignment vertical="center" wrapText="1"/>
    </xf>
    <xf numFmtId="164" fontId="4" fillId="0" borderId="4" xfId="0" applyNumberFormat="1" applyFont="1" applyFill="1" applyBorder="1" applyAlignment="1">
      <alignment horizontal="left" vertical="center" wrapText="1"/>
    </xf>
    <xf numFmtId="0" fontId="7"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165" fontId="4" fillId="0" borderId="2" xfId="0" applyNumberFormat="1" applyFont="1" applyFill="1" applyBorder="1" applyAlignment="1">
      <alignment vertical="center" wrapText="1"/>
    </xf>
    <xf numFmtId="0" fontId="4" fillId="0" borderId="0" xfId="0" applyFont="1" applyFill="1" applyAlignment="1">
      <alignment horizontal="left" vertical="center"/>
    </xf>
    <xf numFmtId="0" fontId="4" fillId="0" borderId="0" xfId="0" applyFont="1" applyFill="1" applyAlignment="1">
      <alignment horizontal="center" vertical="center" wrapText="1"/>
    </xf>
    <xf numFmtId="0" fontId="4" fillId="0" borderId="0" xfId="0" applyFont="1" applyFill="1" applyBorder="1" applyAlignment="1">
      <alignment horizontal="left" vertical="center"/>
    </xf>
    <xf numFmtId="165" fontId="7" fillId="0" borderId="2" xfId="0" applyNumberFormat="1" applyFont="1" applyFill="1" applyBorder="1" applyAlignment="1">
      <alignment vertical="top" wrapText="1"/>
    </xf>
    <xf numFmtId="0" fontId="4"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0" fontId="5" fillId="0" borderId="0" xfId="0" applyFont="1" applyFill="1" applyBorder="1" applyAlignment="1">
      <alignment horizontal="center" vertical="center"/>
    </xf>
    <xf numFmtId="0" fontId="2" fillId="0" borderId="3" xfId="0" applyFont="1" applyFill="1" applyBorder="1" applyAlignment="1">
      <alignment vertical="center" wrapText="1"/>
    </xf>
    <xf numFmtId="164" fontId="4" fillId="0" borderId="3" xfId="0" applyNumberFormat="1" applyFont="1" applyFill="1" applyBorder="1" applyAlignment="1">
      <alignment vertical="center" wrapText="1"/>
    </xf>
    <xf numFmtId="165" fontId="4" fillId="0" borderId="3" xfId="0" applyNumberFormat="1" applyFont="1" applyFill="1" applyBorder="1" applyAlignment="1">
      <alignment vertical="center" wrapText="1"/>
    </xf>
    <xf numFmtId="165" fontId="4" fillId="0" borderId="3" xfId="0" applyNumberFormat="1" applyFont="1" applyFill="1" applyBorder="1" applyAlignment="1">
      <alignment horizontal="right" vertical="center" wrapText="1"/>
    </xf>
    <xf numFmtId="0" fontId="7" fillId="0" borderId="3" xfId="0" applyFont="1" applyFill="1" applyBorder="1" applyAlignment="1">
      <alignment vertical="top" wrapText="1"/>
    </xf>
    <xf numFmtId="0" fontId="7" fillId="0" borderId="0" xfId="0" applyFont="1" applyFill="1" applyBorder="1" applyAlignment="1">
      <alignment vertical="center" wrapText="1"/>
    </xf>
    <xf numFmtId="0" fontId="7" fillId="0" borderId="0" xfId="0" applyFont="1" applyFill="1" applyAlignment="1">
      <alignment horizontal="left" vertical="center" wrapText="1"/>
    </xf>
    <xf numFmtId="0" fontId="4" fillId="0" borderId="6" xfId="0" applyFont="1" applyFill="1" applyBorder="1" applyAlignment="1">
      <alignment horizontal="center" vertical="center"/>
    </xf>
    <xf numFmtId="0" fontId="4" fillId="0" borderId="0" xfId="0" applyFont="1" applyFill="1" applyBorder="1" applyAlignment="1">
      <alignment horizontal="center" vertical="center"/>
    </xf>
    <xf numFmtId="169" fontId="4" fillId="0" borderId="2" xfId="1" applyNumberFormat="1" applyFont="1" applyFill="1" applyBorder="1" applyAlignment="1">
      <alignment horizontal="right" vertical="center" wrapText="1"/>
    </xf>
    <xf numFmtId="0" fontId="2" fillId="0" borderId="4" xfId="0" applyFont="1" applyFill="1" applyBorder="1" applyAlignment="1">
      <alignment horizontal="left" vertical="center" wrapText="1"/>
    </xf>
    <xf numFmtId="164" fontId="4" fillId="0" borderId="4"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164" fontId="4"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7" fillId="0" borderId="5" xfId="0" applyFont="1" applyFill="1" applyBorder="1" applyAlignment="1">
      <alignment vertical="top" wrapText="1"/>
    </xf>
    <xf numFmtId="49" fontId="4" fillId="0" borderId="2" xfId="0" applyNumberFormat="1" applyFont="1" applyFill="1" applyBorder="1" applyAlignment="1">
      <alignment vertical="center" wrapText="1"/>
    </xf>
    <xf numFmtId="0" fontId="4" fillId="0" borderId="0" xfId="0" applyFont="1" applyFill="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Alignment="1">
      <alignment horizontal="left" vertical="center"/>
    </xf>
    <xf numFmtId="0" fontId="4" fillId="0" borderId="0" xfId="0" applyFont="1" applyFill="1" applyBorder="1" applyAlignment="1">
      <alignment horizontal="left" vertical="center" wrapText="1"/>
    </xf>
    <xf numFmtId="0" fontId="9" fillId="0" borderId="2" xfId="0" applyFont="1" applyFill="1" applyBorder="1" applyAlignment="1">
      <alignment horizontal="left" vertical="top" wrapText="1"/>
    </xf>
    <xf numFmtId="0" fontId="6" fillId="0" borderId="0" xfId="0" applyFont="1" applyFill="1" applyBorder="1" applyAlignment="1">
      <alignment horizontal="center" vertical="center"/>
    </xf>
    <xf numFmtId="0" fontId="4" fillId="0" borderId="2" xfId="0" applyNumberFormat="1" applyFont="1" applyFill="1" applyBorder="1" applyAlignment="1" applyProtection="1">
      <alignment horizontal="left" wrapText="1"/>
      <protection locked="0"/>
    </xf>
    <xf numFmtId="0" fontId="4" fillId="0" borderId="3" xfId="0" applyFont="1" applyFill="1" applyBorder="1" applyAlignment="1">
      <alignment horizontal="center" vertical="center" wrapText="1"/>
    </xf>
    <xf numFmtId="0" fontId="2" fillId="0" borderId="0" xfId="0" applyFont="1" applyFill="1" applyBorder="1" applyAlignment="1">
      <alignment horizontal="center" vertical="center"/>
    </xf>
    <xf numFmtId="0" fontId="4" fillId="0" borderId="2" xfId="0" applyNumberFormat="1" applyFont="1" applyFill="1" applyBorder="1" applyAlignment="1" applyProtection="1">
      <alignment horizontal="left" vertical="center" wrapText="1"/>
      <protection locked="0"/>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3" fontId="5" fillId="0" borderId="2" xfId="0" applyNumberFormat="1" applyFont="1" applyFill="1" applyBorder="1" applyAlignment="1">
      <alignment horizontal="center" vertical="center" wrapText="1"/>
    </xf>
    <xf numFmtId="0" fontId="2" fillId="0" borderId="3" xfId="0" applyFont="1" applyFill="1" applyBorder="1" applyAlignment="1">
      <alignment vertical="center" wrapText="1"/>
    </xf>
    <xf numFmtId="0" fontId="7" fillId="0" borderId="5" xfId="0" applyFont="1" applyFill="1" applyBorder="1" applyAlignment="1">
      <alignment horizontal="left" vertical="top" wrapText="1"/>
    </xf>
    <xf numFmtId="0" fontId="7" fillId="0" borderId="4" xfId="0" applyFont="1" applyFill="1" applyBorder="1" applyAlignment="1">
      <alignment horizontal="left" vertical="top" wrapText="1"/>
    </xf>
    <xf numFmtId="164" fontId="4" fillId="0" borderId="5" xfId="0" applyNumberFormat="1" applyFont="1" applyFill="1" applyBorder="1" applyAlignment="1">
      <alignment horizontal="left" vertical="center" wrapText="1"/>
    </xf>
    <xf numFmtId="49" fontId="2" fillId="0" borderId="2" xfId="0" applyNumberFormat="1" applyFont="1" applyFill="1" applyBorder="1" applyAlignment="1">
      <alignment vertical="center" wrapText="1"/>
    </xf>
    <xf numFmtId="0" fontId="2" fillId="0" borderId="4" xfId="0" applyFont="1" applyFill="1" applyBorder="1" applyAlignment="1">
      <alignment vertical="center" wrapText="1"/>
    </xf>
    <xf numFmtId="0" fontId="5"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Font="1" applyFill="1" applyBorder="1" applyAlignment="1">
      <alignment horizontal="center" vertical="center" wrapText="1"/>
    </xf>
    <xf numFmtId="165"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left" vertical="center" wrapText="1"/>
    </xf>
    <xf numFmtId="0" fontId="10" fillId="0" borderId="0" xfId="0" applyFont="1" applyFill="1" applyBorder="1" applyAlignment="1">
      <alignment horizontal="left" vertical="center"/>
    </xf>
    <xf numFmtId="0" fontId="10" fillId="0" borderId="0" xfId="0" applyFont="1" applyFill="1" applyAlignment="1">
      <alignment horizontal="left" vertical="center"/>
    </xf>
    <xf numFmtId="164" fontId="11" fillId="0" borderId="2" xfId="0" applyNumberFormat="1" applyFont="1" applyFill="1" applyBorder="1" applyAlignment="1">
      <alignment vertical="center" wrapText="1"/>
    </xf>
    <xf numFmtId="164" fontId="11" fillId="0" borderId="2" xfId="0" applyNumberFormat="1" applyFont="1" applyFill="1" applyBorder="1" applyAlignment="1">
      <alignment horizontal="center" vertical="center" wrapText="1"/>
    </xf>
    <xf numFmtId="0" fontId="4" fillId="0" borderId="2" xfId="0" applyNumberFormat="1" applyFont="1" applyFill="1" applyBorder="1" applyAlignment="1">
      <alignment vertical="center" wrapText="1"/>
    </xf>
    <xf numFmtId="49" fontId="5" fillId="0" borderId="2" xfId="0" applyNumberFormat="1" applyFont="1" applyFill="1" applyBorder="1" applyAlignment="1">
      <alignment horizontal="center" vertical="center" wrapText="1"/>
    </xf>
    <xf numFmtId="0" fontId="9" fillId="0" borderId="2" xfId="0" applyFont="1" applyFill="1" applyBorder="1" applyAlignment="1">
      <alignment vertical="top" wrapText="1"/>
    </xf>
    <xf numFmtId="0" fontId="5" fillId="0" borderId="0" xfId="0" applyFont="1" applyFill="1" applyAlignment="1">
      <alignment vertical="center"/>
    </xf>
    <xf numFmtId="0" fontId="6"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4" fontId="7" fillId="0" borderId="2" xfId="0" applyNumberFormat="1" applyFont="1" applyFill="1" applyBorder="1" applyAlignment="1">
      <alignment vertical="top" wrapText="1"/>
    </xf>
    <xf numFmtId="0" fontId="4" fillId="0" borderId="0" xfId="0" applyFont="1" applyFill="1" applyAlignment="1">
      <alignment horizontal="left" wrapText="1"/>
    </xf>
    <xf numFmtId="0" fontId="4" fillId="0" borderId="0" xfId="0" applyFont="1" applyFill="1"/>
    <xf numFmtId="0" fontId="2" fillId="0" borderId="0" xfId="0" applyFont="1" applyFill="1" applyAlignment="1">
      <alignment wrapText="1"/>
    </xf>
    <xf numFmtId="0" fontId="7" fillId="0" borderId="0" xfId="0" applyFont="1" applyFill="1" applyAlignment="1">
      <alignment vertical="top" wrapText="1"/>
    </xf>
    <xf numFmtId="49" fontId="4" fillId="0" borderId="0" xfId="0" applyNumberFormat="1" applyFont="1" applyFill="1" applyAlignment="1">
      <alignment horizontal="left" vertical="center" wrapText="1"/>
    </xf>
    <xf numFmtId="0" fontId="4" fillId="0" borderId="0" xfId="0" applyFont="1" applyFill="1" applyAlignment="1">
      <alignment horizontal="center" wrapText="1"/>
    </xf>
    <xf numFmtId="49" fontId="2" fillId="0" borderId="0" xfId="0" applyNumberFormat="1" applyFont="1" applyFill="1" applyAlignment="1">
      <alignment horizontal="center" wrapText="1"/>
    </xf>
    <xf numFmtId="164" fontId="4" fillId="0" borderId="0" xfId="0" applyNumberFormat="1" applyFont="1" applyFill="1" applyAlignment="1">
      <alignment horizontal="right" wrapText="1"/>
    </xf>
    <xf numFmtId="0" fontId="0" fillId="0" borderId="5" xfId="0" applyFill="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horizontal="left" vertical="top" wrapText="1"/>
    </xf>
    <xf numFmtId="0" fontId="0" fillId="0" borderId="4" xfId="0" applyFill="1" applyBorder="1" applyAlignment="1">
      <alignment horizontal="left" vertical="center" wrapText="1"/>
    </xf>
    <xf numFmtId="0" fontId="0" fillId="0" borderId="4" xfId="0" applyFill="1" applyBorder="1" applyAlignment="1">
      <alignment horizontal="center" vertical="center" wrapText="1"/>
    </xf>
    <xf numFmtId="0" fontId="0" fillId="0" borderId="4" xfId="0" applyFill="1" applyBorder="1" applyAlignment="1">
      <alignment horizontal="left" vertical="top" wrapText="1"/>
    </xf>
    <xf numFmtId="165" fontId="4" fillId="0" borderId="2" xfId="1" applyNumberFormat="1" applyFont="1" applyFill="1" applyBorder="1" applyAlignment="1">
      <alignment horizontal="right" vertical="center" wrapText="1"/>
    </xf>
    <xf numFmtId="0" fontId="4" fillId="0" borderId="4" xfId="0" applyFont="1" applyFill="1" applyBorder="1" applyAlignment="1">
      <alignment horizontal="left" vertical="center" wrapText="1"/>
    </xf>
    <xf numFmtId="165" fontId="4" fillId="0" borderId="3" xfId="1" applyNumberFormat="1" applyFont="1" applyFill="1" applyBorder="1" applyAlignment="1">
      <alignment horizontal="right" vertical="center" wrapText="1"/>
    </xf>
    <xf numFmtId="165" fontId="4" fillId="0" borderId="2" xfId="1" applyNumberFormat="1" applyFont="1" applyFill="1" applyBorder="1" applyAlignment="1">
      <alignment vertical="center" wrapText="1"/>
    </xf>
    <xf numFmtId="165" fontId="5" fillId="0" borderId="2" xfId="1" applyNumberFormat="1" applyFont="1" applyFill="1" applyBorder="1" applyAlignment="1">
      <alignment horizontal="right" vertical="center" wrapText="1"/>
    </xf>
    <xf numFmtId="0" fontId="6" fillId="0" borderId="0" xfId="0" applyFont="1" applyFill="1" applyAlignment="1">
      <alignment vertical="center"/>
    </xf>
    <xf numFmtId="0" fontId="0" fillId="0" borderId="4" xfId="0" applyFill="1" applyBorder="1" applyAlignment="1">
      <alignment vertical="center" wrapText="1"/>
    </xf>
    <xf numFmtId="0" fontId="0" fillId="0" borderId="5" xfId="0" applyFill="1" applyBorder="1" applyAlignment="1">
      <alignment vertical="center" wrapText="1"/>
    </xf>
    <xf numFmtId="0" fontId="2" fillId="0" borderId="0" xfId="0" applyFont="1" applyFill="1" applyBorder="1" applyAlignment="1">
      <alignment horizontal="center" vertical="center"/>
    </xf>
    <xf numFmtId="14" fontId="4" fillId="0" borderId="2" xfId="0" quotePrefix="1" applyNumberFormat="1" applyFont="1" applyFill="1" applyBorder="1" applyAlignment="1">
      <alignment horizontal="left" vertical="center" wrapText="1"/>
    </xf>
  </cellXfs>
  <cellStyles count="3">
    <cellStyle name="Обычный" xfId="0" builtinId="0"/>
    <cellStyle name="Обычный_Лист1" xfId="2"/>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70"/>
  <sheetViews>
    <sheetView tabSelected="1" zoomScaleNormal="100" zoomScaleSheetLayoutView="40" zoomScalePageLayoutView="115" workbookViewId="0">
      <pane ySplit="4" topLeftCell="A255" activePane="bottomLeft" state="frozen"/>
      <selection pane="bottomLeft" activeCell="D264" sqref="D263:D264"/>
    </sheetView>
  </sheetViews>
  <sheetFormatPr defaultColWidth="8.85546875" defaultRowHeight="15" x14ac:dyDescent="0.25"/>
  <cols>
    <col min="1" max="1" width="17.5703125" style="147" customWidth="1"/>
    <col min="2" max="2" width="18.28515625" style="149" customWidth="1"/>
    <col min="3" max="3" width="32.42578125" style="145" customWidth="1"/>
    <col min="4" max="4" width="17.28515625" style="150" customWidth="1"/>
    <col min="5" max="5" width="8.42578125" style="151" customWidth="1"/>
    <col min="6" max="6" width="14.28515625" style="152" customWidth="1"/>
    <col min="7" max="7" width="14.140625" style="152" customWidth="1"/>
    <col min="8" max="8" width="14.28515625" style="152" customWidth="1"/>
    <col min="9" max="9" width="102.28515625" style="148" customWidth="1"/>
    <col min="10" max="10" width="26.7109375" style="146" customWidth="1"/>
    <col min="11" max="11" width="11.5703125" style="146" customWidth="1"/>
    <col min="12" max="16384" width="8.85546875" style="146"/>
  </cols>
  <sheetData>
    <row r="1" spans="1:9" s="3" customFormat="1" ht="15.6" customHeight="1" x14ac:dyDescent="0.2">
      <c r="A1" s="1"/>
      <c r="B1" s="2" t="s">
        <v>0</v>
      </c>
      <c r="C1" s="2"/>
      <c r="D1" s="2"/>
      <c r="E1" s="2"/>
      <c r="F1" s="2"/>
      <c r="G1" s="2"/>
      <c r="H1" s="2"/>
      <c r="I1" s="2"/>
    </row>
    <row r="2" spans="1:9" s="12" customFormat="1" x14ac:dyDescent="0.2">
      <c r="A2" s="4"/>
      <c r="B2" s="5"/>
      <c r="C2" s="6"/>
      <c r="D2" s="7"/>
      <c r="E2" s="8"/>
      <c r="F2" s="9"/>
      <c r="G2" s="10"/>
      <c r="H2" s="10"/>
      <c r="I2" s="11"/>
    </row>
    <row r="3" spans="1:9" s="3" customFormat="1" ht="13.9" customHeight="1" x14ac:dyDescent="0.2">
      <c r="A3" s="13" t="s">
        <v>1</v>
      </c>
      <c r="B3" s="13"/>
      <c r="C3" s="13"/>
      <c r="D3" s="13"/>
      <c r="E3" s="13"/>
      <c r="F3" s="13"/>
      <c r="G3" s="14" t="s">
        <v>2</v>
      </c>
      <c r="H3" s="14"/>
      <c r="I3" s="14" t="s">
        <v>3</v>
      </c>
    </row>
    <row r="4" spans="1:9" s="20" customFormat="1" ht="75" x14ac:dyDescent="0.2">
      <c r="A4" s="15" t="s">
        <v>4</v>
      </c>
      <c r="B4" s="16" t="s">
        <v>5</v>
      </c>
      <c r="C4" s="17" t="s">
        <v>6</v>
      </c>
      <c r="D4" s="17" t="s">
        <v>7</v>
      </c>
      <c r="E4" s="18" t="s">
        <v>8</v>
      </c>
      <c r="F4" s="19" t="s">
        <v>9</v>
      </c>
      <c r="G4" s="19" t="s">
        <v>10</v>
      </c>
      <c r="H4" s="19" t="s">
        <v>11</v>
      </c>
      <c r="I4" s="14"/>
    </row>
    <row r="5" spans="1:9" s="26" customFormat="1" ht="15.6" customHeight="1" x14ac:dyDescent="0.2">
      <c r="A5" s="21" t="s">
        <v>12</v>
      </c>
      <c r="B5" s="21"/>
      <c r="C5" s="21"/>
      <c r="D5" s="21"/>
      <c r="E5" s="22"/>
      <c r="F5" s="23">
        <f t="shared" ref="F5:H5" si="0">SUM(F6:F28)</f>
        <v>3042.1999999999985</v>
      </c>
      <c r="G5" s="23">
        <f>SUM(G6:G28)</f>
        <v>-31182.1</v>
      </c>
      <c r="H5" s="23">
        <f t="shared" si="0"/>
        <v>-31585.3</v>
      </c>
      <c r="I5" s="25"/>
    </row>
    <row r="6" spans="1:9" s="20" customFormat="1" ht="150" x14ac:dyDescent="0.2">
      <c r="A6" s="27" t="s">
        <v>13</v>
      </c>
      <c r="B6" s="28" t="s">
        <v>14</v>
      </c>
      <c r="C6" s="29" t="s">
        <v>15</v>
      </c>
      <c r="D6" s="19" t="s">
        <v>16</v>
      </c>
      <c r="E6" s="18" t="s">
        <v>17</v>
      </c>
      <c r="F6" s="30">
        <v>2243.3000000000002</v>
      </c>
      <c r="G6" s="30">
        <v>2294.6</v>
      </c>
      <c r="H6" s="30">
        <v>2294.6</v>
      </c>
      <c r="I6" s="31" t="s">
        <v>18</v>
      </c>
    </row>
    <row r="7" spans="1:9" s="20" customFormat="1" ht="135" x14ac:dyDescent="0.2">
      <c r="A7" s="32" t="s">
        <v>19</v>
      </c>
      <c r="B7" s="29" t="s">
        <v>20</v>
      </c>
      <c r="C7" s="29" t="s">
        <v>21</v>
      </c>
      <c r="D7" s="19" t="s">
        <v>16</v>
      </c>
      <c r="E7" s="18" t="s">
        <v>22</v>
      </c>
      <c r="F7" s="30">
        <v>-13.4</v>
      </c>
      <c r="G7" s="30">
        <v>-13.4</v>
      </c>
      <c r="H7" s="30">
        <v>-13.4</v>
      </c>
      <c r="I7" s="31" t="s">
        <v>23</v>
      </c>
    </row>
    <row r="8" spans="1:9" s="20" customFormat="1" ht="75" x14ac:dyDescent="0.2">
      <c r="A8" s="27" t="s">
        <v>13</v>
      </c>
      <c r="B8" s="29" t="s">
        <v>24</v>
      </c>
      <c r="C8" s="29" t="s">
        <v>25</v>
      </c>
      <c r="D8" s="19" t="s">
        <v>16</v>
      </c>
      <c r="E8" s="18" t="s">
        <v>17</v>
      </c>
      <c r="F8" s="30">
        <v>-0.3</v>
      </c>
      <c r="G8" s="30"/>
      <c r="H8" s="30"/>
      <c r="I8" s="31" t="s">
        <v>26</v>
      </c>
    </row>
    <row r="9" spans="1:9" s="20" customFormat="1" ht="150" x14ac:dyDescent="0.2">
      <c r="A9" s="27" t="s">
        <v>13</v>
      </c>
      <c r="B9" s="29" t="s">
        <v>27</v>
      </c>
      <c r="C9" s="29" t="s">
        <v>28</v>
      </c>
      <c r="D9" s="19" t="s">
        <v>16</v>
      </c>
      <c r="E9" s="18" t="s">
        <v>17</v>
      </c>
      <c r="F9" s="30">
        <v>11.5</v>
      </c>
      <c r="G9" s="30">
        <v>0.3</v>
      </c>
      <c r="H9" s="30">
        <v>0.3</v>
      </c>
      <c r="I9" s="31" t="s">
        <v>29</v>
      </c>
    </row>
    <row r="10" spans="1:9" s="20" customFormat="1" ht="69" customHeight="1" x14ac:dyDescent="0.2">
      <c r="A10" s="33" t="s">
        <v>30</v>
      </c>
      <c r="B10" s="34" t="s">
        <v>31</v>
      </c>
      <c r="C10" s="29" t="s">
        <v>32</v>
      </c>
      <c r="D10" s="19" t="s">
        <v>16</v>
      </c>
      <c r="E10" s="35" t="s">
        <v>33</v>
      </c>
      <c r="F10" s="30"/>
      <c r="G10" s="30">
        <v>-12201.2</v>
      </c>
      <c r="H10" s="30">
        <v>-12343</v>
      </c>
      <c r="I10" s="36" t="s">
        <v>34</v>
      </c>
    </row>
    <row r="11" spans="1:9" s="20" customFormat="1" ht="75" x14ac:dyDescent="0.2">
      <c r="A11" s="33" t="s">
        <v>30</v>
      </c>
      <c r="B11" s="34" t="s">
        <v>35</v>
      </c>
      <c r="C11" s="29" t="s">
        <v>36</v>
      </c>
      <c r="D11" s="19" t="s">
        <v>16</v>
      </c>
      <c r="E11" s="37"/>
      <c r="F11" s="30"/>
      <c r="G11" s="30">
        <v>-4.3</v>
      </c>
      <c r="H11" s="30">
        <v>-4.3</v>
      </c>
      <c r="I11" s="38"/>
    </row>
    <row r="12" spans="1:9" s="20" customFormat="1" ht="75" x14ac:dyDescent="0.2">
      <c r="A12" s="33" t="s">
        <v>30</v>
      </c>
      <c r="B12" s="34" t="s">
        <v>37</v>
      </c>
      <c r="C12" s="29" t="s">
        <v>38</v>
      </c>
      <c r="D12" s="19" t="s">
        <v>16</v>
      </c>
      <c r="E12" s="37"/>
      <c r="F12" s="30"/>
      <c r="G12" s="30">
        <v>-44.5</v>
      </c>
      <c r="H12" s="30">
        <v>-45</v>
      </c>
      <c r="I12" s="38"/>
    </row>
    <row r="13" spans="1:9" s="20" customFormat="1" ht="75" x14ac:dyDescent="0.2">
      <c r="A13" s="33" t="s">
        <v>30</v>
      </c>
      <c r="B13" s="34" t="s">
        <v>39</v>
      </c>
      <c r="C13" s="29" t="s">
        <v>40</v>
      </c>
      <c r="D13" s="19" t="s">
        <v>16</v>
      </c>
      <c r="E13" s="39"/>
      <c r="F13" s="30"/>
      <c r="G13" s="30">
        <v>-21213.599999999999</v>
      </c>
      <c r="H13" s="30">
        <v>-21474.5</v>
      </c>
      <c r="I13" s="40"/>
    </row>
    <row r="14" spans="1:9" s="20" customFormat="1" ht="127.5" x14ac:dyDescent="0.2">
      <c r="A14" s="33" t="s">
        <v>19</v>
      </c>
      <c r="B14" s="29" t="s">
        <v>41</v>
      </c>
      <c r="C14" s="29" t="s">
        <v>42</v>
      </c>
      <c r="D14" s="19" t="s">
        <v>43</v>
      </c>
      <c r="E14" s="18" t="s">
        <v>22</v>
      </c>
      <c r="F14" s="30">
        <v>50.7</v>
      </c>
      <c r="G14" s="30"/>
      <c r="H14" s="30"/>
      <c r="I14" s="31" t="s">
        <v>44</v>
      </c>
    </row>
    <row r="15" spans="1:9" s="20" customFormat="1" ht="120" x14ac:dyDescent="0.2">
      <c r="A15" s="41" t="s">
        <v>45</v>
      </c>
      <c r="B15" s="42" t="s">
        <v>46</v>
      </c>
      <c r="C15" s="29" t="s">
        <v>47</v>
      </c>
      <c r="D15" s="19" t="s">
        <v>43</v>
      </c>
      <c r="E15" s="18" t="s">
        <v>33</v>
      </c>
      <c r="F15" s="30">
        <v>229.2</v>
      </c>
      <c r="G15" s="30"/>
      <c r="H15" s="30"/>
      <c r="I15" s="31" t="s">
        <v>48</v>
      </c>
    </row>
    <row r="16" spans="1:9" s="20" customFormat="1" ht="105" x14ac:dyDescent="0.2">
      <c r="A16" s="41" t="s">
        <v>45</v>
      </c>
      <c r="B16" s="42" t="s">
        <v>49</v>
      </c>
      <c r="C16" s="29" t="s">
        <v>50</v>
      </c>
      <c r="D16" s="19" t="s">
        <v>43</v>
      </c>
      <c r="E16" s="18" t="s">
        <v>33</v>
      </c>
      <c r="F16" s="30">
        <v>276.89999999999998</v>
      </c>
      <c r="G16" s="30"/>
      <c r="H16" s="30"/>
      <c r="I16" s="31" t="s">
        <v>48</v>
      </c>
    </row>
    <row r="17" spans="1:9" s="20" customFormat="1" ht="165" x14ac:dyDescent="0.2">
      <c r="A17" s="41" t="s">
        <v>51</v>
      </c>
      <c r="B17" s="42" t="s">
        <v>52</v>
      </c>
      <c r="C17" s="34" t="s">
        <v>53</v>
      </c>
      <c r="D17" s="19" t="s">
        <v>43</v>
      </c>
      <c r="E17" s="18" t="s">
        <v>33</v>
      </c>
      <c r="F17" s="30">
        <v>1.8</v>
      </c>
      <c r="G17" s="30"/>
      <c r="H17" s="30"/>
      <c r="I17" s="31" t="s">
        <v>48</v>
      </c>
    </row>
    <row r="18" spans="1:9" s="20" customFormat="1" ht="120" x14ac:dyDescent="0.2">
      <c r="A18" s="41" t="s">
        <v>54</v>
      </c>
      <c r="B18" s="42" t="s">
        <v>55</v>
      </c>
      <c r="C18" s="43" t="s">
        <v>56</v>
      </c>
      <c r="D18" s="19" t="s">
        <v>43</v>
      </c>
      <c r="E18" s="18" t="s">
        <v>33</v>
      </c>
      <c r="F18" s="30">
        <v>10.199999999999999</v>
      </c>
      <c r="G18" s="30"/>
      <c r="H18" s="30"/>
      <c r="I18" s="31" t="s">
        <v>48</v>
      </c>
    </row>
    <row r="19" spans="1:9" s="20" customFormat="1" ht="105" x14ac:dyDescent="0.2">
      <c r="A19" s="41" t="s">
        <v>51</v>
      </c>
      <c r="B19" s="42" t="s">
        <v>57</v>
      </c>
      <c r="C19" s="44"/>
      <c r="D19" s="19" t="s">
        <v>43</v>
      </c>
      <c r="E19" s="18" t="s">
        <v>33</v>
      </c>
      <c r="F19" s="30">
        <v>8.6999999999999993</v>
      </c>
      <c r="G19" s="30"/>
      <c r="H19" s="30"/>
      <c r="I19" s="31" t="s">
        <v>48</v>
      </c>
    </row>
    <row r="20" spans="1:9" s="20" customFormat="1" ht="180" x14ac:dyDescent="0.2">
      <c r="A20" s="41" t="s">
        <v>54</v>
      </c>
      <c r="B20" s="42" t="s">
        <v>58</v>
      </c>
      <c r="C20" s="29" t="s">
        <v>59</v>
      </c>
      <c r="D20" s="19" t="s">
        <v>43</v>
      </c>
      <c r="E20" s="18" t="s">
        <v>33</v>
      </c>
      <c r="F20" s="30">
        <v>63.2</v>
      </c>
      <c r="G20" s="30"/>
      <c r="H20" s="30"/>
      <c r="I20" s="31" t="s">
        <v>48</v>
      </c>
    </row>
    <row r="21" spans="1:9" s="20" customFormat="1" ht="210" x14ac:dyDescent="0.2">
      <c r="A21" s="41" t="s">
        <v>54</v>
      </c>
      <c r="B21" s="42" t="s">
        <v>60</v>
      </c>
      <c r="C21" s="34" t="s">
        <v>61</v>
      </c>
      <c r="D21" s="19" t="s">
        <v>43</v>
      </c>
      <c r="E21" s="18" t="s">
        <v>33</v>
      </c>
      <c r="F21" s="30">
        <v>50</v>
      </c>
      <c r="G21" s="30"/>
      <c r="H21" s="30"/>
      <c r="I21" s="31" t="s">
        <v>48</v>
      </c>
    </row>
    <row r="22" spans="1:9" s="20" customFormat="1" ht="240" x14ac:dyDescent="0.2">
      <c r="A22" s="41" t="s">
        <v>54</v>
      </c>
      <c r="B22" s="42" t="s">
        <v>62</v>
      </c>
      <c r="C22" s="34" t="s">
        <v>63</v>
      </c>
      <c r="D22" s="19" t="s">
        <v>43</v>
      </c>
      <c r="E22" s="18" t="s">
        <v>33</v>
      </c>
      <c r="F22" s="30">
        <v>1.6</v>
      </c>
      <c r="G22" s="30"/>
      <c r="H22" s="30"/>
      <c r="I22" s="31" t="s">
        <v>48</v>
      </c>
    </row>
    <row r="23" spans="1:9" s="20" customFormat="1" ht="225" x14ac:dyDescent="0.2">
      <c r="A23" s="41" t="s">
        <v>64</v>
      </c>
      <c r="B23" s="42" t="s">
        <v>65</v>
      </c>
      <c r="C23" s="34" t="s">
        <v>66</v>
      </c>
      <c r="D23" s="19" t="s">
        <v>43</v>
      </c>
      <c r="E23" s="18" t="s">
        <v>33</v>
      </c>
      <c r="F23" s="30">
        <v>50</v>
      </c>
      <c r="G23" s="30"/>
      <c r="H23" s="30"/>
      <c r="I23" s="31" t="s">
        <v>48</v>
      </c>
    </row>
    <row r="24" spans="1:9" s="20" customFormat="1" ht="180" x14ac:dyDescent="0.2">
      <c r="A24" s="41" t="s">
        <v>54</v>
      </c>
      <c r="B24" s="42" t="s">
        <v>67</v>
      </c>
      <c r="C24" s="34" t="s">
        <v>68</v>
      </c>
      <c r="D24" s="19" t="s">
        <v>43</v>
      </c>
      <c r="E24" s="18" t="s">
        <v>33</v>
      </c>
      <c r="F24" s="30">
        <v>0.2</v>
      </c>
      <c r="G24" s="30"/>
      <c r="H24" s="30"/>
      <c r="I24" s="31" t="s">
        <v>48</v>
      </c>
    </row>
    <row r="25" spans="1:9" s="20" customFormat="1" ht="110.45" customHeight="1" x14ac:dyDescent="0.2">
      <c r="A25" s="41" t="s">
        <v>54</v>
      </c>
      <c r="B25" s="29" t="s">
        <v>69</v>
      </c>
      <c r="C25" s="43" t="s">
        <v>70</v>
      </c>
      <c r="D25" s="19" t="s">
        <v>43</v>
      </c>
      <c r="E25" s="18" t="s">
        <v>33</v>
      </c>
      <c r="F25" s="30">
        <v>46.2</v>
      </c>
      <c r="G25" s="30"/>
      <c r="H25" s="30"/>
      <c r="I25" s="31" t="s">
        <v>48</v>
      </c>
    </row>
    <row r="26" spans="1:9" s="20" customFormat="1" ht="105" x14ac:dyDescent="0.2">
      <c r="A26" s="41" t="s">
        <v>51</v>
      </c>
      <c r="B26" s="29" t="s">
        <v>71</v>
      </c>
      <c r="C26" s="44"/>
      <c r="D26" s="19" t="s">
        <v>43</v>
      </c>
      <c r="E26" s="18" t="s">
        <v>33</v>
      </c>
      <c r="F26" s="30">
        <v>2.6</v>
      </c>
      <c r="G26" s="30"/>
      <c r="H26" s="30"/>
      <c r="I26" s="31" t="s">
        <v>48</v>
      </c>
    </row>
    <row r="27" spans="1:9" s="20" customFormat="1" ht="255" x14ac:dyDescent="0.2">
      <c r="A27" s="33" t="s">
        <v>19</v>
      </c>
      <c r="B27" s="29" t="s">
        <v>72</v>
      </c>
      <c r="C27" s="29" t="s">
        <v>73</v>
      </c>
      <c r="D27" s="19" t="s">
        <v>43</v>
      </c>
      <c r="E27" s="18" t="s">
        <v>22</v>
      </c>
      <c r="F27" s="30">
        <v>9.1999999999999993</v>
      </c>
      <c r="G27" s="30"/>
      <c r="H27" s="30"/>
      <c r="I27" s="31" t="s">
        <v>74</v>
      </c>
    </row>
    <row r="28" spans="1:9" s="20" customFormat="1" ht="135" x14ac:dyDescent="0.2">
      <c r="A28" s="41" t="s">
        <v>75</v>
      </c>
      <c r="B28" s="29" t="s">
        <v>76</v>
      </c>
      <c r="C28" s="29" t="s">
        <v>77</v>
      </c>
      <c r="D28" s="19" t="s">
        <v>43</v>
      </c>
      <c r="E28" s="18" t="s">
        <v>78</v>
      </c>
      <c r="F28" s="30">
        <v>0.6</v>
      </c>
      <c r="G28" s="30"/>
      <c r="H28" s="30"/>
      <c r="I28" s="31" t="s">
        <v>48</v>
      </c>
    </row>
    <row r="29" spans="1:9" s="20" customFormat="1" x14ac:dyDescent="0.2">
      <c r="A29" s="33"/>
      <c r="B29" s="28"/>
      <c r="C29" s="29"/>
      <c r="D29" s="19"/>
      <c r="E29" s="18"/>
      <c r="F29" s="30"/>
      <c r="G29" s="30"/>
      <c r="H29" s="30"/>
      <c r="I29" s="31"/>
    </row>
    <row r="30" spans="1:9" s="26" customFormat="1" ht="30.6" customHeight="1" x14ac:dyDescent="0.2">
      <c r="A30" s="45" t="s">
        <v>79</v>
      </c>
      <c r="B30" s="45"/>
      <c r="C30" s="45"/>
      <c r="D30" s="45"/>
      <c r="E30" s="22"/>
      <c r="F30" s="23">
        <f>F31+F32</f>
        <v>238</v>
      </c>
      <c r="G30" s="23">
        <f t="shared" ref="G30:H30" si="1">G31+G32</f>
        <v>0</v>
      </c>
      <c r="H30" s="23">
        <f t="shared" si="1"/>
        <v>0</v>
      </c>
      <c r="I30" s="46"/>
    </row>
    <row r="31" spans="1:9" s="20" customFormat="1" ht="99" customHeight="1" x14ac:dyDescent="0.2">
      <c r="A31" s="47" t="s">
        <v>19</v>
      </c>
      <c r="B31" s="34" t="s">
        <v>80</v>
      </c>
      <c r="C31" s="48" t="s">
        <v>81</v>
      </c>
      <c r="D31" s="19" t="s">
        <v>43</v>
      </c>
      <c r="E31" s="18" t="s">
        <v>22</v>
      </c>
      <c r="F31" s="30">
        <v>2.5</v>
      </c>
      <c r="G31" s="30"/>
      <c r="H31" s="30"/>
      <c r="I31" s="31" t="s">
        <v>82</v>
      </c>
    </row>
    <row r="32" spans="1:9" s="20" customFormat="1" ht="102" x14ac:dyDescent="0.2">
      <c r="A32" s="33" t="s">
        <v>64</v>
      </c>
      <c r="B32" s="34" t="s">
        <v>83</v>
      </c>
      <c r="C32" s="49"/>
      <c r="D32" s="19" t="s">
        <v>43</v>
      </c>
      <c r="E32" s="18" t="s">
        <v>78</v>
      </c>
      <c r="F32" s="30">
        <v>235.5</v>
      </c>
      <c r="G32" s="30"/>
      <c r="H32" s="30"/>
      <c r="I32" s="31" t="s">
        <v>84</v>
      </c>
    </row>
    <row r="33" spans="1:10" s="20" customFormat="1" x14ac:dyDescent="0.2">
      <c r="A33" s="33"/>
      <c r="B33" s="34"/>
      <c r="C33" s="50"/>
      <c r="D33" s="19"/>
      <c r="E33" s="18"/>
      <c r="F33" s="30"/>
      <c r="G33" s="30"/>
      <c r="H33" s="30"/>
      <c r="I33" s="31"/>
    </row>
    <row r="34" spans="1:10" s="26" customFormat="1" ht="30.6" customHeight="1" x14ac:dyDescent="0.2">
      <c r="A34" s="45" t="s">
        <v>85</v>
      </c>
      <c r="B34" s="45"/>
      <c r="C34" s="45"/>
      <c r="D34" s="45"/>
      <c r="E34" s="22"/>
      <c r="F34" s="23">
        <f t="shared" ref="F34:H34" si="2">F35</f>
        <v>-350.5</v>
      </c>
      <c r="G34" s="23">
        <f t="shared" si="2"/>
        <v>0</v>
      </c>
      <c r="H34" s="23">
        <f t="shared" si="2"/>
        <v>0</v>
      </c>
      <c r="I34" s="46"/>
    </row>
    <row r="35" spans="1:10" s="20" customFormat="1" ht="90" x14ac:dyDescent="0.2">
      <c r="A35" s="47" t="s">
        <v>86</v>
      </c>
      <c r="B35" s="34" t="s">
        <v>87</v>
      </c>
      <c r="C35" s="51" t="s">
        <v>88</v>
      </c>
      <c r="D35" s="19" t="s">
        <v>43</v>
      </c>
      <c r="E35" s="18" t="s">
        <v>89</v>
      </c>
      <c r="F35" s="30">
        <v>-350.5</v>
      </c>
      <c r="G35" s="30"/>
      <c r="H35" s="30"/>
      <c r="I35" s="31" t="s">
        <v>90</v>
      </c>
    </row>
    <row r="36" spans="1:10" s="20" customFormat="1" x14ac:dyDescent="0.2">
      <c r="A36" s="47"/>
      <c r="B36" s="34"/>
      <c r="C36" s="52"/>
      <c r="D36" s="19"/>
      <c r="E36" s="18"/>
      <c r="F36" s="30"/>
      <c r="G36" s="30"/>
      <c r="H36" s="30"/>
      <c r="I36" s="54"/>
      <c r="J36" s="26"/>
    </row>
    <row r="37" spans="1:10" s="26" customFormat="1" x14ac:dyDescent="0.2">
      <c r="A37" s="55" t="s">
        <v>91</v>
      </c>
      <c r="B37" s="55"/>
      <c r="C37" s="55"/>
      <c r="D37" s="55"/>
      <c r="E37" s="22"/>
      <c r="F37" s="56">
        <f t="shared" ref="F37:H37" si="3">F38+F203</f>
        <v>407392.59999999992</v>
      </c>
      <c r="G37" s="56">
        <f t="shared" si="3"/>
        <v>-66238.599999999991</v>
      </c>
      <c r="H37" s="56">
        <f t="shared" si="3"/>
        <v>-19227.000000000004</v>
      </c>
      <c r="I37" s="57"/>
      <c r="J37" s="20"/>
    </row>
    <row r="38" spans="1:10" s="26" customFormat="1" x14ac:dyDescent="0.2">
      <c r="A38" s="55" t="s">
        <v>92</v>
      </c>
      <c r="B38" s="55"/>
      <c r="C38" s="55"/>
      <c r="D38" s="55"/>
      <c r="E38" s="22"/>
      <c r="F38" s="56">
        <f t="shared" ref="F38:H38" si="4">F39+F43+F56+F86+F122+F92+F112+F140+F146+F155+F134+F167+F197+F181+F190+F187</f>
        <v>407303.49999999994</v>
      </c>
      <c r="G38" s="56">
        <f t="shared" si="4"/>
        <v>-66238.599999999991</v>
      </c>
      <c r="H38" s="56">
        <f t="shared" si="4"/>
        <v>-19227.000000000004</v>
      </c>
      <c r="I38" s="57"/>
      <c r="J38" s="20"/>
    </row>
    <row r="39" spans="1:10" s="26" customFormat="1" ht="32.25" hidden="1" customHeight="1" x14ac:dyDescent="0.2">
      <c r="A39" s="55" t="s">
        <v>93</v>
      </c>
      <c r="B39" s="55"/>
      <c r="C39" s="55"/>
      <c r="D39" s="55"/>
      <c r="E39" s="22"/>
      <c r="F39" s="56">
        <f t="shared" ref="F39:H39" si="5">SUM(F40:F41)</f>
        <v>0</v>
      </c>
      <c r="G39" s="56">
        <f t="shared" si="5"/>
        <v>0</v>
      </c>
      <c r="H39" s="56">
        <f t="shared" si="5"/>
        <v>0</v>
      </c>
      <c r="I39" s="57"/>
      <c r="J39" s="20"/>
    </row>
    <row r="40" spans="1:10" s="20" customFormat="1" ht="30" hidden="1" x14ac:dyDescent="0.2">
      <c r="A40" s="58" t="s">
        <v>94</v>
      </c>
      <c r="B40" s="59" t="s">
        <v>95</v>
      </c>
      <c r="C40" s="60" t="s">
        <v>96</v>
      </c>
      <c r="D40" s="61" t="s">
        <v>97</v>
      </c>
      <c r="E40" s="35" t="s">
        <v>98</v>
      </c>
      <c r="F40" s="62"/>
      <c r="G40" s="62"/>
      <c r="H40" s="62"/>
      <c r="I40" s="63"/>
    </row>
    <row r="41" spans="1:10" s="20" customFormat="1" ht="30" hidden="1" x14ac:dyDescent="0.2">
      <c r="A41" s="153"/>
      <c r="B41" s="59" t="s">
        <v>99</v>
      </c>
      <c r="C41" s="153"/>
      <c r="D41" s="154"/>
      <c r="E41" s="154"/>
      <c r="F41" s="62"/>
      <c r="G41" s="62"/>
      <c r="H41" s="62"/>
      <c r="I41" s="155"/>
    </row>
    <row r="42" spans="1:10" s="20" customFormat="1" hidden="1" x14ac:dyDescent="0.2">
      <c r="A42" s="27"/>
      <c r="B42" s="59"/>
      <c r="C42" s="59"/>
      <c r="D42" s="19"/>
      <c r="E42" s="18"/>
      <c r="F42" s="62"/>
      <c r="G42" s="62"/>
      <c r="H42" s="62"/>
      <c r="I42" s="64"/>
    </row>
    <row r="43" spans="1:10" s="20" customFormat="1" ht="45" customHeight="1" x14ac:dyDescent="0.2">
      <c r="A43" s="55" t="s">
        <v>100</v>
      </c>
      <c r="B43" s="55"/>
      <c r="C43" s="55"/>
      <c r="D43" s="55"/>
      <c r="E43" s="22"/>
      <c r="F43" s="56">
        <f t="shared" ref="F43:H43" si="6">SUM(F44:F54)</f>
        <v>15123</v>
      </c>
      <c r="G43" s="56">
        <f t="shared" si="6"/>
        <v>-1999.8999999999996</v>
      </c>
      <c r="H43" s="56">
        <f t="shared" si="6"/>
        <v>5100.1000000000004</v>
      </c>
      <c r="I43" s="57"/>
      <c r="J43" s="65"/>
    </row>
    <row r="44" spans="1:10" s="26" customFormat="1" ht="45" hidden="1" x14ac:dyDescent="0.2">
      <c r="A44" s="32" t="s">
        <v>19</v>
      </c>
      <c r="B44" s="59" t="s">
        <v>101</v>
      </c>
      <c r="C44" s="66" t="s">
        <v>96</v>
      </c>
      <c r="D44" s="67" t="s">
        <v>102</v>
      </c>
      <c r="E44" s="68"/>
      <c r="F44" s="62"/>
      <c r="G44" s="62"/>
      <c r="H44" s="62"/>
      <c r="I44" s="64"/>
      <c r="J44" s="20"/>
    </row>
    <row r="45" spans="1:10" s="26" customFormat="1" ht="63" hidden="1" customHeight="1" x14ac:dyDescent="0.2">
      <c r="A45" s="69" t="s">
        <v>19</v>
      </c>
      <c r="B45" s="59" t="s">
        <v>103</v>
      </c>
      <c r="C45" s="60" t="s">
        <v>96</v>
      </c>
      <c r="D45" s="67" t="s">
        <v>102</v>
      </c>
      <c r="E45" s="35"/>
      <c r="F45" s="62"/>
      <c r="G45" s="62"/>
      <c r="H45" s="62"/>
      <c r="I45" s="63"/>
      <c r="J45" s="20"/>
    </row>
    <row r="46" spans="1:10" s="26" customFormat="1" ht="63" hidden="1" customHeight="1" x14ac:dyDescent="0.2">
      <c r="A46" s="156"/>
      <c r="B46" s="59" t="s">
        <v>104</v>
      </c>
      <c r="C46" s="156"/>
      <c r="D46" s="67" t="s">
        <v>102</v>
      </c>
      <c r="E46" s="157"/>
      <c r="F46" s="62"/>
      <c r="G46" s="62"/>
      <c r="H46" s="62"/>
      <c r="I46" s="158"/>
      <c r="J46" s="20"/>
    </row>
    <row r="47" spans="1:10" s="26" customFormat="1" ht="63" hidden="1" customHeight="1" x14ac:dyDescent="0.2">
      <c r="A47" s="156"/>
      <c r="B47" s="59" t="s">
        <v>105</v>
      </c>
      <c r="C47" s="153"/>
      <c r="D47" s="67" t="s">
        <v>102</v>
      </c>
      <c r="E47" s="157"/>
      <c r="F47" s="62"/>
      <c r="G47" s="62"/>
      <c r="H47" s="62"/>
      <c r="I47" s="155"/>
      <c r="J47" s="20"/>
    </row>
    <row r="48" spans="1:10" s="26" customFormat="1" ht="60" hidden="1" x14ac:dyDescent="0.2">
      <c r="A48" s="153"/>
      <c r="B48" s="59" t="s">
        <v>106</v>
      </c>
      <c r="C48" s="66" t="s">
        <v>107</v>
      </c>
      <c r="D48" s="67" t="s">
        <v>102</v>
      </c>
      <c r="E48" s="154"/>
      <c r="F48" s="62"/>
      <c r="G48" s="62"/>
      <c r="H48" s="62"/>
      <c r="I48" s="64"/>
      <c r="J48" s="20"/>
    </row>
    <row r="49" spans="1:19" s="20" customFormat="1" ht="41.25" hidden="1" customHeight="1" x14ac:dyDescent="0.2">
      <c r="A49" s="70" t="s">
        <v>94</v>
      </c>
      <c r="B49" s="59" t="s">
        <v>108</v>
      </c>
      <c r="C49" s="71" t="s">
        <v>96</v>
      </c>
      <c r="D49" s="14" t="s">
        <v>97</v>
      </c>
      <c r="E49" s="35"/>
      <c r="F49" s="62"/>
      <c r="G49" s="62"/>
      <c r="H49" s="62"/>
      <c r="I49" s="72"/>
    </row>
    <row r="50" spans="1:19" s="20" customFormat="1" ht="41.25" hidden="1" customHeight="1" x14ac:dyDescent="0.2">
      <c r="A50" s="70"/>
      <c r="B50" s="59" t="s">
        <v>109</v>
      </c>
      <c r="C50" s="71"/>
      <c r="D50" s="14"/>
      <c r="E50" s="37"/>
      <c r="F50" s="62"/>
      <c r="G50" s="62"/>
      <c r="H50" s="62"/>
      <c r="I50" s="72"/>
    </row>
    <row r="51" spans="1:19" s="20" customFormat="1" ht="41.25" hidden="1" customHeight="1" x14ac:dyDescent="0.2">
      <c r="A51" s="70"/>
      <c r="B51" s="59" t="s">
        <v>110</v>
      </c>
      <c r="C51" s="71"/>
      <c r="D51" s="14"/>
      <c r="E51" s="39"/>
      <c r="F51" s="62"/>
      <c r="G51" s="62"/>
      <c r="H51" s="62"/>
      <c r="I51" s="72"/>
    </row>
    <row r="52" spans="1:19" s="20" customFormat="1" ht="75" hidden="1" x14ac:dyDescent="0.2">
      <c r="A52" s="27" t="s">
        <v>13</v>
      </c>
      <c r="B52" s="59" t="s">
        <v>111</v>
      </c>
      <c r="C52" s="59" t="s">
        <v>96</v>
      </c>
      <c r="D52" s="19" t="s">
        <v>97</v>
      </c>
      <c r="E52" s="68"/>
      <c r="F52" s="62"/>
      <c r="G52" s="62"/>
      <c r="H52" s="62"/>
      <c r="I52" s="64"/>
    </row>
    <row r="53" spans="1:19" s="26" customFormat="1" ht="255" x14ac:dyDescent="0.2">
      <c r="A53" s="32" t="s">
        <v>112</v>
      </c>
      <c r="B53" s="73" t="s">
        <v>113</v>
      </c>
      <c r="C53" s="60" t="s">
        <v>114</v>
      </c>
      <c r="D53" s="19" t="s">
        <v>97</v>
      </c>
      <c r="E53" s="68" t="s">
        <v>115</v>
      </c>
      <c r="F53" s="62">
        <v>4463</v>
      </c>
      <c r="G53" s="62">
        <v>5100.1000000000004</v>
      </c>
      <c r="H53" s="62">
        <v>5100.1000000000004</v>
      </c>
      <c r="I53" s="74" t="s">
        <v>116</v>
      </c>
      <c r="J53" s="75"/>
      <c r="K53" s="76"/>
      <c r="L53" s="76"/>
      <c r="M53" s="76"/>
      <c r="N53" s="76"/>
      <c r="O53" s="76"/>
      <c r="P53" s="76"/>
      <c r="Q53" s="76"/>
      <c r="R53" s="76"/>
      <c r="S53" s="76"/>
    </row>
    <row r="54" spans="1:19" s="26" customFormat="1" ht="255" x14ac:dyDescent="0.2">
      <c r="A54" s="47" t="s">
        <v>112</v>
      </c>
      <c r="B54" s="73" t="s">
        <v>117</v>
      </c>
      <c r="C54" s="77"/>
      <c r="D54" s="19" t="s">
        <v>97</v>
      </c>
      <c r="E54" s="68" t="s">
        <v>118</v>
      </c>
      <c r="F54" s="62">
        <v>10660</v>
      </c>
      <c r="G54" s="62">
        <v>-7100</v>
      </c>
      <c r="H54" s="62"/>
      <c r="I54" s="64" t="s">
        <v>119</v>
      </c>
      <c r="J54" s="20"/>
    </row>
    <row r="55" spans="1:19" s="26" customFormat="1" x14ac:dyDescent="0.2">
      <c r="A55" s="47"/>
      <c r="B55" s="59"/>
      <c r="C55" s="59"/>
      <c r="D55" s="19"/>
      <c r="E55" s="18"/>
      <c r="F55" s="62"/>
      <c r="G55" s="62"/>
      <c r="H55" s="62"/>
      <c r="I55" s="64"/>
      <c r="J55" s="20"/>
    </row>
    <row r="56" spans="1:19" s="20" customFormat="1" ht="45.75" customHeight="1" x14ac:dyDescent="0.2">
      <c r="A56" s="55" t="s">
        <v>120</v>
      </c>
      <c r="B56" s="55"/>
      <c r="C56" s="55"/>
      <c r="D56" s="55"/>
      <c r="E56" s="22"/>
      <c r="F56" s="56">
        <f t="shared" ref="F56:H56" si="7">SUM(F57:F84)</f>
        <v>43405.100000000006</v>
      </c>
      <c r="G56" s="56">
        <f t="shared" si="7"/>
        <v>2210.8000000000002</v>
      </c>
      <c r="H56" s="56">
        <f t="shared" si="7"/>
        <v>2299.4</v>
      </c>
      <c r="I56" s="57"/>
      <c r="J56" s="65"/>
    </row>
    <row r="57" spans="1:19" s="20" customFormat="1" ht="153" x14ac:dyDescent="0.2">
      <c r="A57" s="41" t="s">
        <v>112</v>
      </c>
      <c r="B57" s="59" t="s">
        <v>121</v>
      </c>
      <c r="C57" s="73" t="s">
        <v>122</v>
      </c>
      <c r="D57" s="19" t="s">
        <v>97</v>
      </c>
      <c r="E57" s="16" t="s">
        <v>123</v>
      </c>
      <c r="F57" s="62">
        <v>489</v>
      </c>
      <c r="G57" s="62"/>
      <c r="H57" s="62"/>
      <c r="I57" s="57" t="s">
        <v>124</v>
      </c>
      <c r="J57" s="3"/>
    </row>
    <row r="58" spans="1:19" s="20" customFormat="1" ht="90" hidden="1" customHeight="1" x14ac:dyDescent="0.2">
      <c r="A58" s="78" t="s">
        <v>125</v>
      </c>
      <c r="B58" s="73" t="s">
        <v>126</v>
      </c>
      <c r="C58" s="66" t="s">
        <v>127</v>
      </c>
      <c r="D58" s="19" t="s">
        <v>128</v>
      </c>
      <c r="E58" s="18"/>
      <c r="F58" s="62"/>
      <c r="G58" s="62"/>
      <c r="H58" s="62"/>
      <c r="I58" s="57"/>
      <c r="J58" s="65"/>
    </row>
    <row r="59" spans="1:19" s="20" customFormat="1" ht="229.5" x14ac:dyDescent="0.2">
      <c r="A59" s="78" t="s">
        <v>129</v>
      </c>
      <c r="B59" s="73" t="s">
        <v>126</v>
      </c>
      <c r="C59" s="79" t="s">
        <v>127</v>
      </c>
      <c r="D59" s="19" t="s">
        <v>128</v>
      </c>
      <c r="E59" s="18" t="s">
        <v>130</v>
      </c>
      <c r="F59" s="62">
        <v>590</v>
      </c>
      <c r="G59" s="62"/>
      <c r="H59" s="62"/>
      <c r="I59" s="57" t="s">
        <v>131</v>
      </c>
      <c r="J59" s="65"/>
    </row>
    <row r="60" spans="1:19" s="20" customFormat="1" ht="75" customHeight="1" x14ac:dyDescent="0.2">
      <c r="A60" s="78" t="s">
        <v>132</v>
      </c>
      <c r="B60" s="73" t="s">
        <v>133</v>
      </c>
      <c r="C60" s="79"/>
      <c r="D60" s="19" t="s">
        <v>128</v>
      </c>
      <c r="E60" s="18" t="s">
        <v>134</v>
      </c>
      <c r="F60" s="62">
        <v>1707.5</v>
      </c>
      <c r="G60" s="62">
        <v>1775.8</v>
      </c>
      <c r="H60" s="62">
        <v>1847</v>
      </c>
      <c r="I60" s="57" t="s">
        <v>135</v>
      </c>
      <c r="J60" s="65"/>
    </row>
    <row r="61" spans="1:19" s="20" customFormat="1" ht="60" x14ac:dyDescent="0.2">
      <c r="A61" s="78" t="s">
        <v>136</v>
      </c>
      <c r="B61" s="73" t="s">
        <v>133</v>
      </c>
      <c r="C61" s="79"/>
      <c r="D61" s="19" t="s">
        <v>137</v>
      </c>
      <c r="E61" s="35" t="s">
        <v>138</v>
      </c>
      <c r="F61" s="62">
        <v>-16350.2</v>
      </c>
      <c r="G61" s="62"/>
      <c r="H61" s="62"/>
      <c r="I61" s="63" t="s">
        <v>139</v>
      </c>
      <c r="J61" s="65"/>
    </row>
    <row r="62" spans="1:19" s="20" customFormat="1" ht="75" x14ac:dyDescent="0.2">
      <c r="A62" s="78" t="s">
        <v>140</v>
      </c>
      <c r="B62" s="73" t="s">
        <v>133</v>
      </c>
      <c r="C62" s="79"/>
      <c r="D62" s="19" t="s">
        <v>137</v>
      </c>
      <c r="E62" s="37"/>
      <c r="F62" s="62">
        <v>739.2</v>
      </c>
      <c r="G62" s="62"/>
      <c r="H62" s="62"/>
      <c r="I62" s="80"/>
      <c r="J62" s="65"/>
    </row>
    <row r="63" spans="1:19" s="20" customFormat="1" ht="75" x14ac:dyDescent="0.2">
      <c r="A63" s="78" t="s">
        <v>141</v>
      </c>
      <c r="B63" s="73" t="s">
        <v>133</v>
      </c>
      <c r="C63" s="79"/>
      <c r="D63" s="19" t="s">
        <v>137</v>
      </c>
      <c r="E63" s="37"/>
      <c r="F63" s="62">
        <v>1586.9</v>
      </c>
      <c r="G63" s="62"/>
      <c r="H63" s="62"/>
      <c r="I63" s="80"/>
      <c r="J63" s="65"/>
    </row>
    <row r="64" spans="1:19" s="20" customFormat="1" ht="75" x14ac:dyDescent="0.2">
      <c r="A64" s="78" t="s">
        <v>142</v>
      </c>
      <c r="B64" s="73" t="s">
        <v>133</v>
      </c>
      <c r="C64" s="79"/>
      <c r="D64" s="19" t="s">
        <v>137</v>
      </c>
      <c r="E64" s="37"/>
      <c r="F64" s="62">
        <v>1898.2</v>
      </c>
      <c r="G64" s="62"/>
      <c r="H64" s="62"/>
      <c r="I64" s="80"/>
      <c r="J64" s="65"/>
    </row>
    <row r="65" spans="1:10" s="20" customFormat="1" ht="75" x14ac:dyDescent="0.2">
      <c r="A65" s="78" t="s">
        <v>143</v>
      </c>
      <c r="B65" s="73" t="s">
        <v>133</v>
      </c>
      <c r="C65" s="79"/>
      <c r="D65" s="19" t="s">
        <v>137</v>
      </c>
      <c r="E65" s="37"/>
      <c r="F65" s="62">
        <v>1363.5</v>
      </c>
      <c r="G65" s="62"/>
      <c r="H65" s="62"/>
      <c r="I65" s="80"/>
      <c r="J65" s="65"/>
    </row>
    <row r="66" spans="1:10" s="20" customFormat="1" ht="75" x14ac:dyDescent="0.2">
      <c r="A66" s="78" t="s">
        <v>144</v>
      </c>
      <c r="B66" s="73" t="s">
        <v>133</v>
      </c>
      <c r="C66" s="79"/>
      <c r="D66" s="19" t="s">
        <v>137</v>
      </c>
      <c r="E66" s="37"/>
      <c r="F66" s="62">
        <v>1020.7</v>
      </c>
      <c r="G66" s="62"/>
      <c r="H66" s="62"/>
      <c r="I66" s="80"/>
      <c r="J66" s="65"/>
    </row>
    <row r="67" spans="1:10" s="20" customFormat="1" ht="60" x14ac:dyDescent="0.2">
      <c r="A67" s="78" t="s">
        <v>145</v>
      </c>
      <c r="B67" s="73" t="s">
        <v>133</v>
      </c>
      <c r="C67" s="79"/>
      <c r="D67" s="19" t="s">
        <v>137</v>
      </c>
      <c r="E67" s="37"/>
      <c r="F67" s="62">
        <v>1800</v>
      </c>
      <c r="G67" s="62"/>
      <c r="H67" s="62"/>
      <c r="I67" s="80"/>
      <c r="J67" s="65"/>
    </row>
    <row r="68" spans="1:10" s="20" customFormat="1" ht="75" x14ac:dyDescent="0.2">
      <c r="A68" s="78" t="s">
        <v>146</v>
      </c>
      <c r="B68" s="73" t="s">
        <v>133</v>
      </c>
      <c r="C68" s="79"/>
      <c r="D68" s="19" t="s">
        <v>137</v>
      </c>
      <c r="E68" s="37"/>
      <c r="F68" s="62">
        <v>1184.4000000000001</v>
      </c>
      <c r="G68" s="62"/>
      <c r="H68" s="62"/>
      <c r="I68" s="80"/>
      <c r="J68" s="65"/>
    </row>
    <row r="69" spans="1:10" s="20" customFormat="1" ht="90" x14ac:dyDescent="0.2">
      <c r="A69" s="78" t="s">
        <v>125</v>
      </c>
      <c r="B69" s="73" t="s">
        <v>133</v>
      </c>
      <c r="C69" s="79"/>
      <c r="D69" s="19" t="s">
        <v>137</v>
      </c>
      <c r="E69" s="37"/>
      <c r="F69" s="62">
        <v>1494</v>
      </c>
      <c r="G69" s="62"/>
      <c r="H69" s="62"/>
      <c r="I69" s="80"/>
      <c r="J69" s="65"/>
    </row>
    <row r="70" spans="1:10" s="20" customFormat="1" ht="75" x14ac:dyDescent="0.2">
      <c r="A70" s="78" t="s">
        <v>147</v>
      </c>
      <c r="B70" s="73" t="s">
        <v>133</v>
      </c>
      <c r="C70" s="79"/>
      <c r="D70" s="19" t="s">
        <v>137</v>
      </c>
      <c r="E70" s="37"/>
      <c r="F70" s="62">
        <v>1310.4000000000001</v>
      </c>
      <c r="G70" s="62"/>
      <c r="H70" s="62"/>
      <c r="I70" s="80"/>
      <c r="J70" s="65"/>
    </row>
    <row r="71" spans="1:10" s="20" customFormat="1" ht="75" x14ac:dyDescent="0.2">
      <c r="A71" s="78" t="s">
        <v>148</v>
      </c>
      <c r="B71" s="73" t="s">
        <v>133</v>
      </c>
      <c r="C71" s="79"/>
      <c r="D71" s="19" t="s">
        <v>137</v>
      </c>
      <c r="E71" s="37"/>
      <c r="F71" s="62">
        <v>1952.9</v>
      </c>
      <c r="G71" s="62"/>
      <c r="H71" s="62"/>
      <c r="I71" s="80"/>
      <c r="J71" s="65"/>
    </row>
    <row r="72" spans="1:10" s="20" customFormat="1" ht="90" x14ac:dyDescent="0.2">
      <c r="A72" s="78" t="s">
        <v>149</v>
      </c>
      <c r="B72" s="73" t="s">
        <v>133</v>
      </c>
      <c r="C72" s="79"/>
      <c r="D72" s="19" t="s">
        <v>137</v>
      </c>
      <c r="E72" s="39"/>
      <c r="F72" s="62">
        <v>2000</v>
      </c>
      <c r="G72" s="62"/>
      <c r="H72" s="62"/>
      <c r="I72" s="81"/>
      <c r="J72" s="65"/>
    </row>
    <row r="73" spans="1:10" s="20" customFormat="1" ht="153" x14ac:dyDescent="0.2">
      <c r="A73" s="78" t="s">
        <v>150</v>
      </c>
      <c r="B73" s="73" t="s">
        <v>133</v>
      </c>
      <c r="C73" s="79"/>
      <c r="D73" s="19" t="s">
        <v>128</v>
      </c>
      <c r="E73" s="18" t="s">
        <v>151</v>
      </c>
      <c r="F73" s="62">
        <v>194.6</v>
      </c>
      <c r="G73" s="62"/>
      <c r="H73" s="62"/>
      <c r="I73" s="57" t="s">
        <v>152</v>
      </c>
      <c r="J73" s="65"/>
    </row>
    <row r="74" spans="1:10" s="20" customFormat="1" ht="306" x14ac:dyDescent="0.2">
      <c r="A74" s="78" t="s">
        <v>142</v>
      </c>
      <c r="B74" s="73" t="s">
        <v>133</v>
      </c>
      <c r="C74" s="79"/>
      <c r="D74" s="19" t="s">
        <v>128</v>
      </c>
      <c r="E74" s="18" t="s">
        <v>153</v>
      </c>
      <c r="F74" s="62">
        <v>348.6</v>
      </c>
      <c r="G74" s="62">
        <v>435</v>
      </c>
      <c r="H74" s="62">
        <v>452.4</v>
      </c>
      <c r="I74" s="57" t="s">
        <v>154</v>
      </c>
      <c r="J74" s="65"/>
    </row>
    <row r="75" spans="1:10" s="20" customFormat="1" ht="318.75" x14ac:dyDescent="0.2">
      <c r="A75" s="78" t="s">
        <v>142</v>
      </c>
      <c r="B75" s="73" t="s">
        <v>133</v>
      </c>
      <c r="C75" s="79"/>
      <c r="D75" s="19" t="s">
        <v>128</v>
      </c>
      <c r="E75" s="18" t="s">
        <v>155</v>
      </c>
      <c r="F75" s="82">
        <v>9731.1</v>
      </c>
      <c r="G75" s="159"/>
      <c r="H75" s="159"/>
      <c r="I75" s="57" t="s">
        <v>156</v>
      </c>
      <c r="J75" s="65"/>
    </row>
    <row r="76" spans="1:10" s="20" customFormat="1" ht="280.5" x14ac:dyDescent="0.2">
      <c r="A76" s="78" t="s">
        <v>142</v>
      </c>
      <c r="B76" s="73" t="s">
        <v>133</v>
      </c>
      <c r="C76" s="79"/>
      <c r="D76" s="19" t="s">
        <v>128</v>
      </c>
      <c r="E76" s="18" t="s">
        <v>157</v>
      </c>
      <c r="F76" s="82">
        <v>19198.400000000001</v>
      </c>
      <c r="G76" s="159"/>
      <c r="H76" s="159"/>
      <c r="I76" s="57" t="s">
        <v>158</v>
      </c>
      <c r="J76" s="65"/>
    </row>
    <row r="77" spans="1:10" s="20" customFormat="1" ht="191.25" x14ac:dyDescent="0.2">
      <c r="A77" s="78" t="s">
        <v>145</v>
      </c>
      <c r="B77" s="73" t="s">
        <v>133</v>
      </c>
      <c r="C77" s="79"/>
      <c r="D77" s="19" t="s">
        <v>128</v>
      </c>
      <c r="E77" s="18" t="s">
        <v>159</v>
      </c>
      <c r="F77" s="82">
        <v>430</v>
      </c>
      <c r="G77" s="159"/>
      <c r="H77" s="159"/>
      <c r="I77" s="57" t="s">
        <v>160</v>
      </c>
      <c r="J77" s="65"/>
    </row>
    <row r="78" spans="1:10" s="20" customFormat="1" ht="153" x14ac:dyDescent="0.2">
      <c r="A78" s="78" t="s">
        <v>145</v>
      </c>
      <c r="B78" s="73" t="s">
        <v>133</v>
      </c>
      <c r="C78" s="79"/>
      <c r="D78" s="19" t="s">
        <v>128</v>
      </c>
      <c r="E78" s="18" t="s">
        <v>161</v>
      </c>
      <c r="F78" s="82">
        <v>6114</v>
      </c>
      <c r="G78" s="159"/>
      <c r="H78" s="159"/>
      <c r="I78" s="57" t="s">
        <v>162</v>
      </c>
      <c r="J78" s="65"/>
    </row>
    <row r="79" spans="1:10" s="20" customFormat="1" ht="280.5" x14ac:dyDescent="0.2">
      <c r="A79" s="78" t="s">
        <v>145</v>
      </c>
      <c r="B79" s="73" t="s">
        <v>133</v>
      </c>
      <c r="C79" s="79"/>
      <c r="D79" s="19" t="s">
        <v>128</v>
      </c>
      <c r="E79" s="18" t="s">
        <v>163</v>
      </c>
      <c r="F79" s="62">
        <v>570</v>
      </c>
      <c r="G79" s="62"/>
      <c r="H79" s="62"/>
      <c r="I79" s="57" t="s">
        <v>164</v>
      </c>
      <c r="J79" s="65"/>
    </row>
    <row r="80" spans="1:10" s="20" customFormat="1" ht="140.25" x14ac:dyDescent="0.2">
      <c r="A80" s="78" t="s">
        <v>145</v>
      </c>
      <c r="B80" s="73" t="s">
        <v>133</v>
      </c>
      <c r="C80" s="79"/>
      <c r="D80" s="19" t="s">
        <v>128</v>
      </c>
      <c r="E80" s="18" t="s">
        <v>165</v>
      </c>
      <c r="F80" s="62">
        <v>176.9</v>
      </c>
      <c r="G80" s="62"/>
      <c r="H80" s="62"/>
      <c r="I80" s="57" t="s">
        <v>166</v>
      </c>
      <c r="J80" s="65"/>
    </row>
    <row r="81" spans="1:10" s="20" customFormat="1" ht="90" hidden="1" x14ac:dyDescent="0.2">
      <c r="A81" s="78" t="s">
        <v>125</v>
      </c>
      <c r="B81" s="73" t="s">
        <v>133</v>
      </c>
      <c r="C81" s="79"/>
      <c r="D81" s="19" t="s">
        <v>128</v>
      </c>
      <c r="E81" s="18"/>
      <c r="F81" s="82"/>
      <c r="G81" s="159"/>
      <c r="H81" s="159"/>
      <c r="I81" s="57"/>
      <c r="J81" s="65"/>
    </row>
    <row r="82" spans="1:10" s="20" customFormat="1" ht="75" hidden="1" x14ac:dyDescent="0.2">
      <c r="A82" s="78" t="s">
        <v>167</v>
      </c>
      <c r="B82" s="73" t="s">
        <v>133</v>
      </c>
      <c r="C82" s="79"/>
      <c r="D82" s="19" t="s">
        <v>128</v>
      </c>
      <c r="E82" s="18"/>
      <c r="F82" s="62"/>
      <c r="G82" s="62"/>
      <c r="H82" s="62"/>
      <c r="I82" s="57"/>
      <c r="J82" s="65"/>
    </row>
    <row r="83" spans="1:10" s="20" customFormat="1" ht="140.25" x14ac:dyDescent="0.2">
      <c r="A83" s="78" t="s">
        <v>168</v>
      </c>
      <c r="B83" s="73" t="s">
        <v>133</v>
      </c>
      <c r="C83" s="79"/>
      <c r="D83" s="19" t="s">
        <v>128</v>
      </c>
      <c r="E83" s="18" t="s">
        <v>169</v>
      </c>
      <c r="F83" s="62">
        <v>483</v>
      </c>
      <c r="G83" s="62"/>
      <c r="H83" s="62"/>
      <c r="I83" s="57" t="s">
        <v>170</v>
      </c>
      <c r="J83" s="65"/>
    </row>
    <row r="84" spans="1:10" s="20" customFormat="1" ht="344.25" x14ac:dyDescent="0.2">
      <c r="A84" s="78" t="s">
        <v>171</v>
      </c>
      <c r="B84" s="73" t="s">
        <v>133</v>
      </c>
      <c r="C84" s="77"/>
      <c r="D84" s="19" t="s">
        <v>128</v>
      </c>
      <c r="E84" s="18" t="s">
        <v>172</v>
      </c>
      <c r="F84" s="62">
        <v>3372</v>
      </c>
      <c r="G84" s="62"/>
      <c r="H84" s="62"/>
      <c r="I84" s="57" t="s">
        <v>173</v>
      </c>
      <c r="J84" s="65"/>
    </row>
    <row r="85" spans="1:10" s="20" customFormat="1" x14ac:dyDescent="0.2">
      <c r="A85" s="47"/>
      <c r="B85" s="73"/>
      <c r="C85" s="59"/>
      <c r="D85" s="19"/>
      <c r="E85" s="18"/>
      <c r="F85" s="62"/>
      <c r="G85" s="159"/>
      <c r="H85" s="159"/>
      <c r="I85" s="64"/>
      <c r="J85" s="65"/>
    </row>
    <row r="86" spans="1:10" s="20" customFormat="1" ht="36" customHeight="1" x14ac:dyDescent="0.2">
      <c r="A86" s="55" t="s">
        <v>174</v>
      </c>
      <c r="B86" s="55"/>
      <c r="C86" s="55"/>
      <c r="D86" s="55"/>
      <c r="E86" s="22"/>
      <c r="F86" s="56">
        <f t="shared" ref="F86:H86" si="8">SUM(F87:F90)</f>
        <v>4686</v>
      </c>
      <c r="G86" s="56">
        <f t="shared" si="8"/>
        <v>0</v>
      </c>
      <c r="H86" s="56">
        <f t="shared" si="8"/>
        <v>0</v>
      </c>
      <c r="I86" s="57"/>
    </row>
    <row r="87" spans="1:10" s="20" customFormat="1" ht="369.75" x14ac:dyDescent="0.2">
      <c r="A87" s="41" t="s">
        <v>19</v>
      </c>
      <c r="B87" s="73" t="s">
        <v>175</v>
      </c>
      <c r="C87" s="60" t="s">
        <v>176</v>
      </c>
      <c r="D87" s="19" t="s">
        <v>97</v>
      </c>
      <c r="E87" s="18" t="s">
        <v>177</v>
      </c>
      <c r="F87" s="62">
        <v>4686</v>
      </c>
      <c r="G87" s="159"/>
      <c r="H87" s="159"/>
      <c r="I87" s="57" t="s">
        <v>178</v>
      </c>
      <c r="J87" s="83"/>
    </row>
    <row r="88" spans="1:10" s="20" customFormat="1" ht="41.45" hidden="1" customHeight="1" x14ac:dyDescent="0.2">
      <c r="A88" s="41" t="s">
        <v>19</v>
      </c>
      <c r="B88" s="73" t="s">
        <v>179</v>
      </c>
      <c r="C88" s="79"/>
      <c r="D88" s="19" t="s">
        <v>97</v>
      </c>
      <c r="E88" s="18"/>
      <c r="F88" s="62"/>
      <c r="G88" s="159"/>
      <c r="H88" s="159"/>
      <c r="I88" s="57"/>
      <c r="J88" s="83"/>
    </row>
    <row r="89" spans="1:10" s="20" customFormat="1" ht="75" hidden="1" x14ac:dyDescent="0.2">
      <c r="A89" s="41" t="s">
        <v>180</v>
      </c>
      <c r="B89" s="73" t="s">
        <v>181</v>
      </c>
      <c r="C89" s="71" t="s">
        <v>182</v>
      </c>
      <c r="D89" s="19" t="s">
        <v>128</v>
      </c>
      <c r="E89" s="18"/>
      <c r="F89" s="62"/>
      <c r="G89" s="159"/>
      <c r="H89" s="159"/>
      <c r="I89" s="57"/>
      <c r="J89" s="83"/>
    </row>
    <row r="90" spans="1:10" s="20" customFormat="1" ht="75" hidden="1" x14ac:dyDescent="0.2">
      <c r="A90" s="41" t="s">
        <v>180</v>
      </c>
      <c r="B90" s="73" t="s">
        <v>181</v>
      </c>
      <c r="C90" s="71"/>
      <c r="D90" s="19" t="s">
        <v>128</v>
      </c>
      <c r="E90" s="18"/>
      <c r="F90" s="62"/>
      <c r="G90" s="159"/>
      <c r="H90" s="159"/>
      <c r="I90" s="57"/>
      <c r="J90" s="83"/>
    </row>
    <row r="91" spans="1:10" s="20" customFormat="1" x14ac:dyDescent="0.2">
      <c r="A91" s="47"/>
      <c r="B91" s="73"/>
      <c r="C91" s="59"/>
      <c r="D91" s="19"/>
      <c r="E91" s="18"/>
      <c r="F91" s="62"/>
      <c r="G91" s="159"/>
      <c r="H91" s="159"/>
      <c r="I91" s="64"/>
      <c r="J91" s="65"/>
    </row>
    <row r="92" spans="1:10" s="20" customFormat="1" ht="51" customHeight="1" x14ac:dyDescent="0.2">
      <c r="A92" s="55" t="s">
        <v>183</v>
      </c>
      <c r="B92" s="55"/>
      <c r="C92" s="55"/>
      <c r="D92" s="55"/>
      <c r="E92" s="22"/>
      <c r="F92" s="56">
        <f t="shared" ref="F92:H92" si="9">SUM(F93:F110)</f>
        <v>110214.3</v>
      </c>
      <c r="G92" s="56">
        <f t="shared" si="9"/>
        <v>-40000</v>
      </c>
      <c r="H92" s="56">
        <f t="shared" si="9"/>
        <v>0</v>
      </c>
      <c r="I92" s="57"/>
    </row>
    <row r="93" spans="1:10" s="20" customFormat="1" ht="318.75" x14ac:dyDescent="0.2">
      <c r="A93" s="78" t="s">
        <v>112</v>
      </c>
      <c r="B93" s="59" t="s">
        <v>184</v>
      </c>
      <c r="C93" s="43" t="s">
        <v>185</v>
      </c>
      <c r="D93" s="19" t="s">
        <v>97</v>
      </c>
      <c r="E93" s="18" t="s">
        <v>186</v>
      </c>
      <c r="F93" s="62">
        <v>72</v>
      </c>
      <c r="G93" s="159"/>
      <c r="H93" s="159"/>
      <c r="I93" s="64" t="s">
        <v>187</v>
      </c>
    </row>
    <row r="94" spans="1:10" s="20" customFormat="1" ht="45" hidden="1" x14ac:dyDescent="0.2">
      <c r="A94" s="78" t="s">
        <v>112</v>
      </c>
      <c r="B94" s="59" t="s">
        <v>188</v>
      </c>
      <c r="C94" s="160"/>
      <c r="D94" s="84" t="s">
        <v>189</v>
      </c>
      <c r="E94" s="18"/>
      <c r="F94" s="62"/>
      <c r="G94" s="159"/>
      <c r="H94" s="159"/>
      <c r="I94" s="57"/>
    </row>
    <row r="95" spans="1:10" s="20" customFormat="1" ht="45" hidden="1" x14ac:dyDescent="0.2">
      <c r="A95" s="78" t="s">
        <v>112</v>
      </c>
      <c r="B95" s="59" t="s">
        <v>188</v>
      </c>
      <c r="C95" s="44"/>
      <c r="D95" s="19" t="s">
        <v>189</v>
      </c>
      <c r="E95" s="18"/>
      <c r="F95" s="62"/>
      <c r="G95" s="159"/>
      <c r="H95" s="159"/>
      <c r="I95" s="57"/>
    </row>
    <row r="96" spans="1:10" s="20" customFormat="1" ht="334.5" customHeight="1" x14ac:dyDescent="0.2">
      <c r="A96" s="47" t="s">
        <v>150</v>
      </c>
      <c r="B96" s="59" t="s">
        <v>190</v>
      </c>
      <c r="C96" s="60" t="s">
        <v>191</v>
      </c>
      <c r="D96" s="19" t="s">
        <v>128</v>
      </c>
      <c r="E96" s="18" t="s">
        <v>192</v>
      </c>
      <c r="F96" s="30">
        <v>9455.2000000000007</v>
      </c>
      <c r="G96" s="53"/>
      <c r="H96" s="53"/>
      <c r="I96" s="57" t="s">
        <v>193</v>
      </c>
    </row>
    <row r="97" spans="1:13" s="20" customFormat="1" ht="204" x14ac:dyDescent="0.2">
      <c r="A97" s="47" t="s">
        <v>150</v>
      </c>
      <c r="B97" s="59" t="s">
        <v>190</v>
      </c>
      <c r="C97" s="79"/>
      <c r="D97" s="19" t="s">
        <v>128</v>
      </c>
      <c r="E97" s="18" t="s">
        <v>194</v>
      </c>
      <c r="F97" s="30">
        <v>285</v>
      </c>
      <c r="G97" s="53"/>
      <c r="H97" s="53"/>
      <c r="I97" s="57" t="s">
        <v>195</v>
      </c>
    </row>
    <row r="98" spans="1:13" s="20" customFormat="1" ht="140.25" x14ac:dyDescent="0.2">
      <c r="A98" s="47" t="s">
        <v>144</v>
      </c>
      <c r="B98" s="59" t="s">
        <v>190</v>
      </c>
      <c r="C98" s="79"/>
      <c r="D98" s="19" t="s">
        <v>128</v>
      </c>
      <c r="E98" s="18" t="s">
        <v>196</v>
      </c>
      <c r="F98" s="30">
        <v>3800.9</v>
      </c>
      <c r="G98" s="53"/>
      <c r="H98" s="53"/>
      <c r="I98" s="57" t="s">
        <v>197</v>
      </c>
    </row>
    <row r="99" spans="1:13" s="20" customFormat="1" ht="267.75" x14ac:dyDescent="0.2">
      <c r="A99" s="47" t="s">
        <v>180</v>
      </c>
      <c r="B99" s="59" t="s">
        <v>190</v>
      </c>
      <c r="C99" s="79"/>
      <c r="D99" s="19" t="s">
        <v>198</v>
      </c>
      <c r="E99" s="18" t="s">
        <v>199</v>
      </c>
      <c r="F99" s="30">
        <v>1610</v>
      </c>
      <c r="G99" s="53"/>
      <c r="H99" s="53"/>
      <c r="I99" s="64" t="s">
        <v>200</v>
      </c>
    </row>
    <row r="100" spans="1:13" s="20" customFormat="1" ht="204" x14ac:dyDescent="0.2">
      <c r="A100" s="47" t="s">
        <v>168</v>
      </c>
      <c r="B100" s="59" t="s">
        <v>190</v>
      </c>
      <c r="C100" s="79"/>
      <c r="D100" s="19" t="s">
        <v>128</v>
      </c>
      <c r="E100" s="18" t="s">
        <v>201</v>
      </c>
      <c r="F100" s="30">
        <v>1102.2</v>
      </c>
      <c r="G100" s="53"/>
      <c r="H100" s="53"/>
      <c r="I100" s="64" t="s">
        <v>202</v>
      </c>
    </row>
    <row r="101" spans="1:13" s="20" customFormat="1" ht="191.25" x14ac:dyDescent="0.2">
      <c r="A101" s="47" t="s">
        <v>168</v>
      </c>
      <c r="B101" s="59" t="s">
        <v>190</v>
      </c>
      <c r="C101" s="79"/>
      <c r="D101" s="19" t="s">
        <v>128</v>
      </c>
      <c r="E101" s="18" t="s">
        <v>203</v>
      </c>
      <c r="F101" s="30">
        <v>228.8</v>
      </c>
      <c r="G101" s="53"/>
      <c r="H101" s="53"/>
      <c r="I101" s="64" t="s">
        <v>204</v>
      </c>
    </row>
    <row r="102" spans="1:13" s="20" customFormat="1" ht="75" hidden="1" x14ac:dyDescent="0.2">
      <c r="A102" s="47" t="s">
        <v>141</v>
      </c>
      <c r="B102" s="59" t="s">
        <v>190</v>
      </c>
      <c r="C102" s="79"/>
      <c r="D102" s="19" t="s">
        <v>137</v>
      </c>
      <c r="E102" s="18"/>
      <c r="F102" s="30"/>
      <c r="G102" s="53"/>
      <c r="H102" s="53"/>
      <c r="I102" s="64"/>
    </row>
    <row r="103" spans="1:13" s="20" customFormat="1" ht="280.5" x14ac:dyDescent="0.2">
      <c r="A103" s="47" t="s">
        <v>205</v>
      </c>
      <c r="B103" s="59" t="s">
        <v>190</v>
      </c>
      <c r="C103" s="79"/>
      <c r="D103" s="19" t="s">
        <v>137</v>
      </c>
      <c r="E103" s="18" t="s">
        <v>206</v>
      </c>
      <c r="F103" s="30">
        <v>5353.3</v>
      </c>
      <c r="G103" s="53"/>
      <c r="H103" s="53"/>
      <c r="I103" s="64" t="s">
        <v>207</v>
      </c>
    </row>
    <row r="104" spans="1:13" s="20" customFormat="1" ht="293.25" x14ac:dyDescent="0.2">
      <c r="A104" s="47" t="s">
        <v>141</v>
      </c>
      <c r="B104" s="59" t="s">
        <v>190</v>
      </c>
      <c r="C104" s="79"/>
      <c r="D104" s="19" t="s">
        <v>137</v>
      </c>
      <c r="E104" s="18" t="s">
        <v>208</v>
      </c>
      <c r="F104" s="30">
        <v>713.9</v>
      </c>
      <c r="G104" s="53"/>
      <c r="H104" s="53"/>
      <c r="I104" s="64" t="s">
        <v>209</v>
      </c>
    </row>
    <row r="105" spans="1:13" s="20" customFormat="1" ht="140.25" x14ac:dyDescent="0.2">
      <c r="A105" s="47" t="s">
        <v>210</v>
      </c>
      <c r="B105" s="59" t="s">
        <v>190</v>
      </c>
      <c r="C105" s="79"/>
      <c r="D105" s="19" t="s">
        <v>128</v>
      </c>
      <c r="E105" s="18" t="s">
        <v>211</v>
      </c>
      <c r="F105" s="30">
        <v>98913.5</v>
      </c>
      <c r="G105" s="53"/>
      <c r="H105" s="53"/>
      <c r="I105" s="64" t="s">
        <v>212</v>
      </c>
    </row>
    <row r="106" spans="1:13" s="20" customFormat="1" ht="60" x14ac:dyDescent="0.2">
      <c r="A106" s="41" t="s">
        <v>136</v>
      </c>
      <c r="B106" s="73" t="s">
        <v>190</v>
      </c>
      <c r="C106" s="79"/>
      <c r="D106" s="19" t="s">
        <v>137</v>
      </c>
      <c r="E106" s="18" t="s">
        <v>213</v>
      </c>
      <c r="F106" s="62">
        <f>-5353.3-713.9-6468</f>
        <v>-12535.2</v>
      </c>
      <c r="G106" s="159"/>
      <c r="H106" s="159"/>
      <c r="I106" s="64"/>
      <c r="J106" s="85" t="s">
        <v>214</v>
      </c>
      <c r="K106" s="83"/>
      <c r="L106" s="83"/>
      <c r="M106" s="83"/>
    </row>
    <row r="107" spans="1:13" s="20" customFormat="1" ht="102" x14ac:dyDescent="0.2">
      <c r="A107" s="41" t="s">
        <v>136</v>
      </c>
      <c r="B107" s="73" t="s">
        <v>190</v>
      </c>
      <c r="C107" s="79"/>
      <c r="D107" s="19" t="s">
        <v>215</v>
      </c>
      <c r="E107" s="18" t="s">
        <v>216</v>
      </c>
      <c r="F107" s="62"/>
      <c r="G107" s="159">
        <v>-40000</v>
      </c>
      <c r="H107" s="159"/>
      <c r="I107" s="64" t="s">
        <v>217</v>
      </c>
      <c r="J107" s="85"/>
      <c r="K107" s="83"/>
      <c r="L107" s="83"/>
      <c r="M107" s="83"/>
    </row>
    <row r="108" spans="1:13" s="20" customFormat="1" ht="255" x14ac:dyDescent="0.2">
      <c r="A108" s="47" t="s">
        <v>141</v>
      </c>
      <c r="B108" s="59" t="s">
        <v>218</v>
      </c>
      <c r="C108" s="79"/>
      <c r="D108" s="19" t="s">
        <v>128</v>
      </c>
      <c r="E108" s="18" t="s">
        <v>219</v>
      </c>
      <c r="F108" s="30">
        <v>378.4</v>
      </c>
      <c r="G108" s="53"/>
      <c r="H108" s="53"/>
      <c r="I108" s="64" t="s">
        <v>220</v>
      </c>
    </row>
    <row r="109" spans="1:13" s="20" customFormat="1" ht="255" x14ac:dyDescent="0.2">
      <c r="A109" s="47" t="s">
        <v>141</v>
      </c>
      <c r="B109" s="59" t="s">
        <v>218</v>
      </c>
      <c r="C109" s="79"/>
      <c r="D109" s="19" t="s">
        <v>128</v>
      </c>
      <c r="E109" s="18" t="s">
        <v>221</v>
      </c>
      <c r="F109" s="30">
        <v>338.2</v>
      </c>
      <c r="G109" s="53"/>
      <c r="H109" s="53"/>
      <c r="I109" s="64" t="s">
        <v>222</v>
      </c>
    </row>
    <row r="110" spans="1:13" s="20" customFormat="1" ht="255" x14ac:dyDescent="0.2">
      <c r="A110" s="47" t="s">
        <v>141</v>
      </c>
      <c r="B110" s="59" t="s">
        <v>218</v>
      </c>
      <c r="C110" s="77"/>
      <c r="D110" s="19" t="s">
        <v>128</v>
      </c>
      <c r="E110" s="18" t="s">
        <v>223</v>
      </c>
      <c r="F110" s="30">
        <v>498.1</v>
      </c>
      <c r="G110" s="53"/>
      <c r="H110" s="53"/>
      <c r="I110" s="64" t="s">
        <v>224</v>
      </c>
    </row>
    <row r="111" spans="1:13" s="26" customFormat="1" x14ac:dyDescent="0.2">
      <c r="A111" s="41"/>
      <c r="B111" s="59"/>
      <c r="C111" s="59"/>
      <c r="D111" s="19"/>
      <c r="E111" s="18"/>
      <c r="F111" s="62"/>
      <c r="G111" s="159"/>
      <c r="H111" s="159"/>
      <c r="I111" s="57"/>
      <c r="J111" s="65"/>
    </row>
    <row r="112" spans="1:13" s="20" customFormat="1" ht="36.75" customHeight="1" x14ac:dyDescent="0.2">
      <c r="A112" s="55" t="s">
        <v>225</v>
      </c>
      <c r="B112" s="55"/>
      <c r="C112" s="55"/>
      <c r="D112" s="55"/>
      <c r="E112" s="22"/>
      <c r="F112" s="56">
        <f>SUM(F113:F120)</f>
        <v>165800.6</v>
      </c>
      <c r="G112" s="56">
        <f t="shared" ref="G112:H112" si="10">SUM(G113:G120)</f>
        <v>-33463.599999999999</v>
      </c>
      <c r="H112" s="56">
        <f t="shared" si="10"/>
        <v>-33866.800000000003</v>
      </c>
      <c r="I112" s="86"/>
      <c r="J112" s="87"/>
      <c r="K112" s="87"/>
    </row>
    <row r="113" spans="1:11" s="26" customFormat="1" ht="114.75" x14ac:dyDescent="0.2">
      <c r="A113" s="47" t="s">
        <v>226</v>
      </c>
      <c r="B113" s="73" t="s">
        <v>227</v>
      </c>
      <c r="C113" s="60" t="s">
        <v>228</v>
      </c>
      <c r="D113" s="19" t="s">
        <v>102</v>
      </c>
      <c r="E113" s="18" t="s">
        <v>229</v>
      </c>
      <c r="F113" s="62">
        <v>139078.9</v>
      </c>
      <c r="G113" s="159"/>
      <c r="H113" s="159"/>
      <c r="I113" s="57" t="s">
        <v>230</v>
      </c>
      <c r="J113" s="88"/>
      <c r="K113" s="89"/>
    </row>
    <row r="114" spans="1:11" s="26" customFormat="1" ht="127.5" x14ac:dyDescent="0.2">
      <c r="A114" s="47" t="s">
        <v>226</v>
      </c>
      <c r="B114" s="73" t="s">
        <v>227</v>
      </c>
      <c r="C114" s="77"/>
      <c r="D114" s="19" t="s">
        <v>102</v>
      </c>
      <c r="E114" s="18" t="s">
        <v>231</v>
      </c>
      <c r="F114" s="62"/>
      <c r="G114" s="159">
        <v>-33463.599999999999</v>
      </c>
      <c r="H114" s="159">
        <v>-33866.800000000003</v>
      </c>
      <c r="I114" s="57" t="s">
        <v>232</v>
      </c>
      <c r="J114" s="88"/>
      <c r="K114" s="89"/>
    </row>
    <row r="115" spans="1:11" s="26" customFormat="1" ht="45" hidden="1" x14ac:dyDescent="0.2">
      <c r="A115" s="41" t="s">
        <v>112</v>
      </c>
      <c r="B115" s="73" t="s">
        <v>233</v>
      </c>
      <c r="C115" s="60" t="s">
        <v>234</v>
      </c>
      <c r="D115" s="19" t="s">
        <v>97</v>
      </c>
      <c r="E115" s="18"/>
      <c r="F115" s="62"/>
      <c r="G115" s="159"/>
      <c r="H115" s="159"/>
      <c r="I115" s="57"/>
      <c r="J115" s="88"/>
      <c r="K115" s="89"/>
    </row>
    <row r="116" spans="1:11" s="26" customFormat="1" ht="242.25" x14ac:dyDescent="0.2">
      <c r="A116" s="90" t="s">
        <v>235</v>
      </c>
      <c r="B116" s="91" t="s">
        <v>236</v>
      </c>
      <c r="C116" s="79"/>
      <c r="D116" s="67" t="s">
        <v>237</v>
      </c>
      <c r="E116" s="68" t="s">
        <v>238</v>
      </c>
      <c r="F116" s="92">
        <v>3184.5</v>
      </c>
      <c r="G116" s="161"/>
      <c r="H116" s="161"/>
      <c r="I116" s="94" t="s">
        <v>239</v>
      </c>
      <c r="J116" s="88"/>
      <c r="K116" s="89"/>
    </row>
    <row r="117" spans="1:11" s="26" customFormat="1" ht="242.25" x14ac:dyDescent="0.2">
      <c r="A117" s="41" t="s">
        <v>235</v>
      </c>
      <c r="B117" s="73" t="s">
        <v>236</v>
      </c>
      <c r="C117" s="79"/>
      <c r="D117" s="67" t="s">
        <v>237</v>
      </c>
      <c r="E117" s="35" t="s">
        <v>240</v>
      </c>
      <c r="F117" s="92">
        <v>5197.5</v>
      </c>
      <c r="G117" s="161"/>
      <c r="H117" s="161"/>
      <c r="I117" s="94" t="s">
        <v>241</v>
      </c>
      <c r="J117" s="88"/>
      <c r="K117" s="89"/>
    </row>
    <row r="118" spans="1:11" s="26" customFormat="1" ht="242.25" x14ac:dyDescent="0.2">
      <c r="A118" s="41" t="s">
        <v>235</v>
      </c>
      <c r="B118" s="73" t="s">
        <v>236</v>
      </c>
      <c r="C118" s="79"/>
      <c r="D118" s="67" t="s">
        <v>237</v>
      </c>
      <c r="E118" s="39"/>
      <c r="F118" s="92">
        <v>8563.5</v>
      </c>
      <c r="G118" s="161"/>
      <c r="H118" s="161"/>
      <c r="I118" s="94" t="s">
        <v>242</v>
      </c>
      <c r="J118" s="88"/>
      <c r="K118" s="89"/>
    </row>
    <row r="119" spans="1:11" s="26" customFormat="1" ht="242.25" x14ac:dyDescent="0.2">
      <c r="A119" s="41" t="s">
        <v>235</v>
      </c>
      <c r="B119" s="73" t="s">
        <v>236</v>
      </c>
      <c r="C119" s="79"/>
      <c r="D119" s="67" t="s">
        <v>237</v>
      </c>
      <c r="E119" s="18" t="s">
        <v>243</v>
      </c>
      <c r="F119" s="62">
        <v>9776.2000000000007</v>
      </c>
      <c r="G119" s="159"/>
      <c r="H119" s="159"/>
      <c r="I119" s="94" t="s">
        <v>244</v>
      </c>
      <c r="J119" s="88"/>
      <c r="K119" s="89"/>
    </row>
    <row r="120" spans="1:11" s="20" customFormat="1" ht="105" hidden="1" x14ac:dyDescent="0.2">
      <c r="A120" s="41" t="s">
        <v>141</v>
      </c>
      <c r="B120" s="73" t="s">
        <v>245</v>
      </c>
      <c r="C120" s="91" t="s">
        <v>246</v>
      </c>
      <c r="D120" s="19" t="s">
        <v>128</v>
      </c>
      <c r="E120" s="18"/>
      <c r="F120" s="62"/>
      <c r="G120" s="62"/>
      <c r="H120" s="62"/>
      <c r="I120" s="57"/>
      <c r="J120" s="95"/>
      <c r="K120" s="87"/>
    </row>
    <row r="121" spans="1:11" s="26" customFormat="1" x14ac:dyDescent="0.2">
      <c r="A121" s="41"/>
      <c r="B121" s="73"/>
      <c r="C121" s="34"/>
      <c r="D121" s="73"/>
      <c r="E121" s="18"/>
      <c r="F121" s="82"/>
      <c r="G121" s="162"/>
      <c r="H121" s="162"/>
      <c r="I121" s="57"/>
      <c r="J121" s="65"/>
    </row>
    <row r="122" spans="1:11" s="20" customFormat="1" ht="50.25" customHeight="1" x14ac:dyDescent="0.2">
      <c r="A122" s="55" t="s">
        <v>247</v>
      </c>
      <c r="B122" s="55"/>
      <c r="C122" s="55"/>
      <c r="D122" s="55"/>
      <c r="E122" s="22"/>
      <c r="F122" s="56">
        <f t="shared" ref="F122:H122" si="11">SUM(F123:F132)</f>
        <v>0</v>
      </c>
      <c r="G122" s="56">
        <f t="shared" si="11"/>
        <v>0</v>
      </c>
      <c r="H122" s="56">
        <f t="shared" si="11"/>
        <v>0</v>
      </c>
      <c r="I122" s="57"/>
    </row>
    <row r="123" spans="1:11" s="20" customFormat="1" ht="45" customHeight="1" x14ac:dyDescent="0.2">
      <c r="A123" s="90" t="s">
        <v>112</v>
      </c>
      <c r="B123" s="91" t="s">
        <v>248</v>
      </c>
      <c r="C123" s="60" t="s">
        <v>249</v>
      </c>
      <c r="D123" s="67" t="s">
        <v>97</v>
      </c>
      <c r="E123" s="18"/>
      <c r="F123" s="62"/>
      <c r="G123" s="62"/>
      <c r="H123" s="62"/>
      <c r="I123" s="64"/>
    </row>
    <row r="124" spans="1:11" s="26" customFormat="1" ht="140.25" x14ac:dyDescent="0.2">
      <c r="A124" s="90" t="s">
        <v>235</v>
      </c>
      <c r="B124" s="91" t="s">
        <v>250</v>
      </c>
      <c r="C124" s="79"/>
      <c r="D124" s="67" t="s">
        <v>251</v>
      </c>
      <c r="E124" s="18" t="s">
        <v>252</v>
      </c>
      <c r="F124" s="62">
        <v>6900</v>
      </c>
      <c r="G124" s="159"/>
      <c r="H124" s="159"/>
      <c r="I124" s="57" t="s">
        <v>253</v>
      </c>
      <c r="J124" s="88"/>
      <c r="K124" s="89"/>
    </row>
    <row r="125" spans="1:11" s="26" customFormat="1" ht="293.25" x14ac:dyDescent="0.2">
      <c r="A125" s="90" t="s">
        <v>235</v>
      </c>
      <c r="B125" s="91" t="s">
        <v>250</v>
      </c>
      <c r="C125" s="79"/>
      <c r="D125" s="67" t="s">
        <v>251</v>
      </c>
      <c r="E125" s="18" t="s">
        <v>254</v>
      </c>
      <c r="F125" s="62">
        <v>20713</v>
      </c>
      <c r="G125" s="159"/>
      <c r="H125" s="159"/>
      <c r="I125" s="57" t="s">
        <v>255</v>
      </c>
      <c r="J125" s="88"/>
      <c r="K125" s="89"/>
    </row>
    <row r="126" spans="1:11" s="26" customFormat="1" ht="293.25" x14ac:dyDescent="0.2">
      <c r="A126" s="90" t="s">
        <v>235</v>
      </c>
      <c r="B126" s="91" t="s">
        <v>256</v>
      </c>
      <c r="C126" s="79"/>
      <c r="D126" s="67" t="s">
        <v>237</v>
      </c>
      <c r="E126" s="18" t="s">
        <v>257</v>
      </c>
      <c r="F126" s="62">
        <v>4853.3999999999996</v>
      </c>
      <c r="G126" s="159"/>
      <c r="H126" s="159"/>
      <c r="I126" s="57" t="s">
        <v>258</v>
      </c>
      <c r="J126" s="88"/>
      <c r="K126" s="89"/>
    </row>
    <row r="127" spans="1:11" s="20" customFormat="1" ht="229.5" x14ac:dyDescent="0.2">
      <c r="A127" s="90" t="s">
        <v>235</v>
      </c>
      <c r="B127" s="91" t="s">
        <v>256</v>
      </c>
      <c r="C127" s="79"/>
      <c r="D127" s="67" t="s">
        <v>237</v>
      </c>
      <c r="E127" s="18" t="s">
        <v>259</v>
      </c>
      <c r="F127" s="62">
        <v>2904.6</v>
      </c>
      <c r="G127" s="62"/>
      <c r="H127" s="62"/>
      <c r="I127" s="64" t="s">
        <v>260</v>
      </c>
    </row>
    <row r="128" spans="1:11" s="20" customFormat="1" ht="318.75" x14ac:dyDescent="0.2">
      <c r="A128" s="90" t="s">
        <v>235</v>
      </c>
      <c r="B128" s="91" t="s">
        <v>256</v>
      </c>
      <c r="C128" s="79"/>
      <c r="D128" s="67" t="s">
        <v>237</v>
      </c>
      <c r="E128" s="18" t="s">
        <v>261</v>
      </c>
      <c r="F128" s="62">
        <v>8644.1</v>
      </c>
      <c r="G128" s="62"/>
      <c r="H128" s="62"/>
      <c r="I128" s="64" t="s">
        <v>262</v>
      </c>
    </row>
    <row r="129" spans="1:11" s="26" customFormat="1" ht="242.25" x14ac:dyDescent="0.2">
      <c r="A129" s="90" t="s">
        <v>235</v>
      </c>
      <c r="B129" s="91" t="s">
        <v>256</v>
      </c>
      <c r="C129" s="79"/>
      <c r="D129" s="67" t="s">
        <v>237</v>
      </c>
      <c r="E129" s="18" t="s">
        <v>263</v>
      </c>
      <c r="F129" s="62">
        <v>3292.4</v>
      </c>
      <c r="G129" s="159"/>
      <c r="H129" s="159"/>
      <c r="I129" s="57" t="s">
        <v>264</v>
      </c>
      <c r="J129" s="88"/>
      <c r="K129" s="89"/>
    </row>
    <row r="130" spans="1:11" s="20" customFormat="1" ht="229.5" x14ac:dyDescent="0.2">
      <c r="A130" s="90" t="s">
        <v>235</v>
      </c>
      <c r="B130" s="91" t="s">
        <v>256</v>
      </c>
      <c r="C130" s="79"/>
      <c r="D130" s="67" t="s">
        <v>237</v>
      </c>
      <c r="E130" s="18" t="s">
        <v>265</v>
      </c>
      <c r="F130" s="62">
        <v>6509.5</v>
      </c>
      <c r="G130" s="62"/>
      <c r="H130" s="62"/>
      <c r="I130" s="64" t="s">
        <v>266</v>
      </c>
    </row>
    <row r="131" spans="1:11" s="26" customFormat="1" ht="127.5" x14ac:dyDescent="0.2">
      <c r="A131" s="90" t="s">
        <v>142</v>
      </c>
      <c r="B131" s="91" t="s">
        <v>267</v>
      </c>
      <c r="C131" s="60" t="s">
        <v>268</v>
      </c>
      <c r="D131" s="19" t="s">
        <v>128</v>
      </c>
      <c r="E131" s="18" t="s">
        <v>269</v>
      </c>
      <c r="F131" s="62">
        <v>5894.5</v>
      </c>
      <c r="G131" s="159"/>
      <c r="H131" s="159"/>
      <c r="I131" s="57" t="s">
        <v>270</v>
      </c>
      <c r="J131" s="88"/>
      <c r="K131" s="89"/>
    </row>
    <row r="132" spans="1:11" s="26" customFormat="1" ht="140.25" x14ac:dyDescent="0.2">
      <c r="A132" s="90" t="s">
        <v>136</v>
      </c>
      <c r="B132" s="91" t="s">
        <v>267</v>
      </c>
      <c r="C132" s="79"/>
      <c r="D132" s="19" t="s">
        <v>128</v>
      </c>
      <c r="E132" s="18" t="s">
        <v>271</v>
      </c>
      <c r="F132" s="62">
        <v>-59711.5</v>
      </c>
      <c r="G132" s="159"/>
      <c r="H132" s="159"/>
      <c r="I132" s="57" t="s">
        <v>272</v>
      </c>
      <c r="J132" s="88"/>
      <c r="K132" s="89"/>
    </row>
    <row r="133" spans="1:11" s="20" customFormat="1" x14ac:dyDescent="0.2">
      <c r="A133" s="41"/>
      <c r="B133" s="73"/>
      <c r="C133" s="59"/>
      <c r="D133" s="19"/>
      <c r="E133" s="18"/>
      <c r="F133" s="62"/>
      <c r="G133" s="159"/>
      <c r="H133" s="159"/>
      <c r="I133" s="64"/>
    </row>
    <row r="134" spans="1:11" s="20" customFormat="1" ht="33" customHeight="1" x14ac:dyDescent="0.2">
      <c r="A134" s="55" t="s">
        <v>273</v>
      </c>
      <c r="B134" s="55"/>
      <c r="C134" s="55"/>
      <c r="D134" s="55"/>
      <c r="E134" s="22"/>
      <c r="F134" s="56">
        <f t="shared" ref="F134:H134" si="12">SUM(F135:F138)</f>
        <v>387.1</v>
      </c>
      <c r="G134" s="56">
        <f t="shared" si="12"/>
        <v>0</v>
      </c>
      <c r="H134" s="56">
        <f t="shared" si="12"/>
        <v>0</v>
      </c>
      <c r="I134" s="57"/>
    </row>
    <row r="135" spans="1:11" s="20" customFormat="1" ht="102" x14ac:dyDescent="0.2">
      <c r="A135" s="47" t="s">
        <v>235</v>
      </c>
      <c r="B135" s="59" t="s">
        <v>274</v>
      </c>
      <c r="C135" s="91" t="s">
        <v>275</v>
      </c>
      <c r="D135" s="19" t="s">
        <v>276</v>
      </c>
      <c r="E135" s="18" t="s">
        <v>277</v>
      </c>
      <c r="F135" s="62">
        <v>277.10000000000002</v>
      </c>
      <c r="G135" s="159"/>
      <c r="H135" s="159"/>
      <c r="I135" s="64" t="s">
        <v>278</v>
      </c>
      <c r="J135" s="83"/>
    </row>
    <row r="136" spans="1:11" s="20" customFormat="1" ht="267.75" x14ac:dyDescent="0.2">
      <c r="A136" s="47" t="s">
        <v>141</v>
      </c>
      <c r="B136" s="73" t="s">
        <v>279</v>
      </c>
      <c r="C136" s="60" t="s">
        <v>280</v>
      </c>
      <c r="D136" s="19" t="s">
        <v>128</v>
      </c>
      <c r="E136" s="68" t="s">
        <v>281</v>
      </c>
      <c r="F136" s="62">
        <v>10</v>
      </c>
      <c r="G136" s="159"/>
      <c r="H136" s="159"/>
      <c r="I136" s="74" t="s">
        <v>282</v>
      </c>
      <c r="J136" s="83"/>
    </row>
    <row r="137" spans="1:11" s="20" customFormat="1" ht="90.75" customHeight="1" x14ac:dyDescent="0.2">
      <c r="A137" s="47" t="s">
        <v>141</v>
      </c>
      <c r="B137" s="73" t="s">
        <v>279</v>
      </c>
      <c r="C137" s="79"/>
      <c r="D137" s="19" t="s">
        <v>128</v>
      </c>
      <c r="E137" s="35" t="s">
        <v>283</v>
      </c>
      <c r="F137" s="62">
        <v>75</v>
      </c>
      <c r="G137" s="159"/>
      <c r="H137" s="159"/>
      <c r="I137" s="63" t="s">
        <v>284</v>
      </c>
      <c r="J137" s="83"/>
    </row>
    <row r="138" spans="1:11" s="20" customFormat="1" ht="90.75" customHeight="1" x14ac:dyDescent="0.2">
      <c r="A138" s="47" t="s">
        <v>125</v>
      </c>
      <c r="B138" s="73" t="s">
        <v>279</v>
      </c>
      <c r="C138" s="77"/>
      <c r="D138" s="19" t="s">
        <v>128</v>
      </c>
      <c r="E138" s="39"/>
      <c r="F138" s="62">
        <v>25</v>
      </c>
      <c r="G138" s="159"/>
      <c r="H138" s="159"/>
      <c r="I138" s="81"/>
      <c r="J138" s="83"/>
    </row>
    <row r="139" spans="1:11" s="20" customFormat="1" x14ac:dyDescent="0.2">
      <c r="A139" s="41"/>
      <c r="B139" s="73"/>
      <c r="C139" s="59"/>
      <c r="D139" s="73"/>
      <c r="E139" s="18"/>
      <c r="F139" s="62"/>
      <c r="G139" s="159"/>
      <c r="H139" s="159"/>
      <c r="I139" s="64"/>
    </row>
    <row r="140" spans="1:11" s="20" customFormat="1" ht="36.75" customHeight="1" x14ac:dyDescent="0.2">
      <c r="A140" s="55" t="s">
        <v>285</v>
      </c>
      <c r="B140" s="55"/>
      <c r="C140" s="55"/>
      <c r="D140" s="55"/>
      <c r="E140" s="22"/>
      <c r="F140" s="56">
        <f t="shared" ref="F140:H140" si="13">SUM(F141:F144)</f>
        <v>26170</v>
      </c>
      <c r="G140" s="56">
        <f t="shared" si="13"/>
        <v>0</v>
      </c>
      <c r="H140" s="56">
        <f t="shared" si="13"/>
        <v>0</v>
      </c>
      <c r="I140" s="57"/>
    </row>
    <row r="141" spans="1:11" s="20" customFormat="1" ht="242.25" x14ac:dyDescent="0.2">
      <c r="A141" s="41" t="s">
        <v>286</v>
      </c>
      <c r="B141" s="59" t="s">
        <v>287</v>
      </c>
      <c r="C141" s="60" t="s">
        <v>288</v>
      </c>
      <c r="D141" s="19" t="s">
        <v>128</v>
      </c>
      <c r="E141" s="18" t="s">
        <v>289</v>
      </c>
      <c r="F141" s="82">
        <v>505.3</v>
      </c>
      <c r="G141" s="82"/>
      <c r="H141" s="82"/>
      <c r="I141" s="57" t="s">
        <v>290</v>
      </c>
      <c r="J141" s="84"/>
    </row>
    <row r="142" spans="1:11" s="20" customFormat="1" ht="204" x14ac:dyDescent="0.2">
      <c r="A142" s="41" t="s">
        <v>291</v>
      </c>
      <c r="B142" s="59" t="s">
        <v>292</v>
      </c>
      <c r="C142" s="79"/>
      <c r="D142" s="19" t="s">
        <v>293</v>
      </c>
      <c r="E142" s="18" t="s">
        <v>294</v>
      </c>
      <c r="F142" s="82">
        <v>9960</v>
      </c>
      <c r="G142" s="82"/>
      <c r="H142" s="82"/>
      <c r="I142" s="96" t="s">
        <v>295</v>
      </c>
      <c r="J142" s="84"/>
    </row>
    <row r="143" spans="1:11" s="20" customFormat="1" ht="267.75" x14ac:dyDescent="0.2">
      <c r="A143" s="41" t="s">
        <v>296</v>
      </c>
      <c r="B143" s="59" t="s">
        <v>292</v>
      </c>
      <c r="C143" s="79"/>
      <c r="D143" s="19" t="s">
        <v>293</v>
      </c>
      <c r="E143" s="18" t="s">
        <v>297</v>
      </c>
      <c r="F143" s="82">
        <v>5995</v>
      </c>
      <c r="G143" s="82"/>
      <c r="H143" s="82"/>
      <c r="I143" s="57" t="s">
        <v>298</v>
      </c>
      <c r="J143" s="84"/>
    </row>
    <row r="144" spans="1:11" s="20" customFormat="1" ht="153" x14ac:dyDescent="0.2">
      <c r="A144" s="41" t="s">
        <v>299</v>
      </c>
      <c r="B144" s="59" t="s">
        <v>292</v>
      </c>
      <c r="C144" s="77"/>
      <c r="D144" s="19" t="s">
        <v>293</v>
      </c>
      <c r="E144" s="18" t="s">
        <v>300</v>
      </c>
      <c r="F144" s="82">
        <v>9709.7000000000007</v>
      </c>
      <c r="G144" s="82"/>
      <c r="H144" s="82"/>
      <c r="I144" s="57" t="s">
        <v>301</v>
      </c>
      <c r="J144" s="84"/>
    </row>
    <row r="145" spans="1:11" s="20" customFormat="1" x14ac:dyDescent="0.2">
      <c r="A145" s="41"/>
      <c r="B145" s="59"/>
      <c r="C145" s="59"/>
      <c r="D145" s="19"/>
      <c r="E145" s="18"/>
      <c r="F145" s="62"/>
      <c r="G145" s="159"/>
      <c r="H145" s="62"/>
      <c r="I145" s="57"/>
    </row>
    <row r="146" spans="1:11" s="20" customFormat="1" ht="35.25" customHeight="1" x14ac:dyDescent="0.2">
      <c r="A146" s="55" t="s">
        <v>302</v>
      </c>
      <c r="B146" s="55"/>
      <c r="C146" s="55"/>
      <c r="D146" s="55"/>
      <c r="E146" s="22"/>
      <c r="F146" s="56">
        <f t="shared" ref="F146:H146" si="14">SUM(F147:F153)</f>
        <v>26648.699999999997</v>
      </c>
      <c r="G146" s="56">
        <f t="shared" si="14"/>
        <v>0</v>
      </c>
      <c r="H146" s="56">
        <f t="shared" si="14"/>
        <v>0</v>
      </c>
      <c r="I146" s="57"/>
    </row>
    <row r="147" spans="1:11" s="20" customFormat="1" ht="90" hidden="1" x14ac:dyDescent="0.2">
      <c r="A147" s="41" t="s">
        <v>112</v>
      </c>
      <c r="B147" s="73" t="s">
        <v>303</v>
      </c>
      <c r="C147" s="73" t="s">
        <v>304</v>
      </c>
      <c r="D147" s="19" t="s">
        <v>189</v>
      </c>
      <c r="E147" s="18"/>
      <c r="F147" s="62"/>
      <c r="G147" s="159"/>
      <c r="H147" s="159"/>
      <c r="I147" s="57"/>
    </row>
    <row r="148" spans="1:11" s="20" customFormat="1" ht="198" customHeight="1" x14ac:dyDescent="0.2">
      <c r="A148" s="41" t="s">
        <v>235</v>
      </c>
      <c r="B148" s="73" t="s">
        <v>305</v>
      </c>
      <c r="C148" s="60" t="s">
        <v>304</v>
      </c>
      <c r="D148" s="19" t="s">
        <v>237</v>
      </c>
      <c r="E148" s="18" t="s">
        <v>306</v>
      </c>
      <c r="F148" s="62">
        <v>2338.4</v>
      </c>
      <c r="G148" s="159"/>
      <c r="H148" s="159"/>
      <c r="I148" s="57" t="s">
        <v>307</v>
      </c>
    </row>
    <row r="149" spans="1:11" s="20" customFormat="1" ht="60" hidden="1" x14ac:dyDescent="0.2">
      <c r="A149" s="41" t="s">
        <v>235</v>
      </c>
      <c r="B149" s="73" t="s">
        <v>305</v>
      </c>
      <c r="C149" s="79"/>
      <c r="D149" s="19" t="s">
        <v>308</v>
      </c>
      <c r="E149" s="18"/>
      <c r="F149" s="62"/>
      <c r="G149" s="159"/>
      <c r="H149" s="159"/>
      <c r="I149" s="57"/>
    </row>
    <row r="150" spans="1:11" s="20" customFormat="1" ht="344.25" x14ac:dyDescent="0.2">
      <c r="A150" s="41" t="s">
        <v>235</v>
      </c>
      <c r="B150" s="73" t="s">
        <v>305</v>
      </c>
      <c r="C150" s="79"/>
      <c r="D150" s="19" t="s">
        <v>237</v>
      </c>
      <c r="E150" s="18" t="s">
        <v>309</v>
      </c>
      <c r="F150" s="62">
        <v>10605.7</v>
      </c>
      <c r="G150" s="159"/>
      <c r="H150" s="159"/>
      <c r="I150" s="57" t="s">
        <v>310</v>
      </c>
    </row>
    <row r="151" spans="1:11" s="20" customFormat="1" ht="216.75" x14ac:dyDescent="0.2">
      <c r="A151" s="41" t="s">
        <v>235</v>
      </c>
      <c r="B151" s="73" t="s">
        <v>305</v>
      </c>
      <c r="C151" s="79"/>
      <c r="D151" s="19" t="s">
        <v>237</v>
      </c>
      <c r="E151" s="18" t="s">
        <v>311</v>
      </c>
      <c r="F151" s="62">
        <v>6781.5</v>
      </c>
      <c r="G151" s="159"/>
      <c r="H151" s="159"/>
      <c r="I151" s="57" t="s">
        <v>312</v>
      </c>
    </row>
    <row r="152" spans="1:11" s="20" customFormat="1" ht="280.5" x14ac:dyDescent="0.2">
      <c r="A152" s="41" t="s">
        <v>235</v>
      </c>
      <c r="B152" s="73" t="s">
        <v>305</v>
      </c>
      <c r="C152" s="77"/>
      <c r="D152" s="19" t="s">
        <v>237</v>
      </c>
      <c r="E152" s="18" t="s">
        <v>313</v>
      </c>
      <c r="F152" s="62">
        <v>6923.1</v>
      </c>
      <c r="G152" s="159"/>
      <c r="H152" s="159"/>
      <c r="I152" s="57" t="s">
        <v>314</v>
      </c>
    </row>
    <row r="153" spans="1:11" s="20" customFormat="1" ht="105" hidden="1" x14ac:dyDescent="0.2">
      <c r="A153" s="41" t="s">
        <v>125</v>
      </c>
      <c r="B153" s="73" t="s">
        <v>315</v>
      </c>
      <c r="C153" s="73" t="s">
        <v>316</v>
      </c>
      <c r="D153" s="19" t="s">
        <v>317</v>
      </c>
      <c r="E153" s="18"/>
      <c r="F153" s="62"/>
      <c r="G153" s="159"/>
      <c r="H153" s="159"/>
      <c r="I153" s="57"/>
    </row>
    <row r="154" spans="1:11" s="20" customFormat="1" x14ac:dyDescent="0.2">
      <c r="A154" s="41"/>
      <c r="B154" s="73"/>
      <c r="C154" s="73"/>
      <c r="D154" s="19"/>
      <c r="E154" s="18"/>
      <c r="F154" s="62"/>
      <c r="G154" s="159"/>
      <c r="H154" s="159"/>
      <c r="I154" s="64"/>
    </row>
    <row r="155" spans="1:11" s="20" customFormat="1" ht="30.75" hidden="1" customHeight="1" x14ac:dyDescent="0.2">
      <c r="A155" s="55" t="s">
        <v>318</v>
      </c>
      <c r="B155" s="55"/>
      <c r="C155" s="55"/>
      <c r="D155" s="55"/>
      <c r="E155" s="22"/>
      <c r="F155" s="56">
        <f t="shared" ref="F155:H155" si="15">SUM(F156:F165)</f>
        <v>0</v>
      </c>
      <c r="G155" s="56">
        <f t="shared" si="15"/>
        <v>0</v>
      </c>
      <c r="H155" s="56">
        <f t="shared" si="15"/>
        <v>0</v>
      </c>
      <c r="I155" s="57"/>
    </row>
    <row r="156" spans="1:11" s="20" customFormat="1" ht="45" hidden="1" customHeight="1" x14ac:dyDescent="0.2">
      <c r="A156" s="47" t="s">
        <v>112</v>
      </c>
      <c r="B156" s="59" t="s">
        <v>319</v>
      </c>
      <c r="C156" s="60" t="s">
        <v>320</v>
      </c>
      <c r="D156" s="19" t="s">
        <v>189</v>
      </c>
      <c r="E156" s="18"/>
      <c r="F156" s="30"/>
      <c r="G156" s="53"/>
      <c r="H156" s="53"/>
      <c r="I156" s="64"/>
      <c r="J156" s="97"/>
      <c r="K156" s="98"/>
    </row>
    <row r="157" spans="1:11" s="20" customFormat="1" ht="75" hidden="1" x14ac:dyDescent="0.2">
      <c r="A157" s="47" t="s">
        <v>321</v>
      </c>
      <c r="B157" s="59" t="s">
        <v>322</v>
      </c>
      <c r="C157" s="77"/>
      <c r="D157" s="19" t="s">
        <v>97</v>
      </c>
      <c r="E157" s="18"/>
      <c r="F157" s="30"/>
      <c r="G157" s="53"/>
      <c r="H157" s="53"/>
      <c r="I157" s="64"/>
      <c r="J157" s="87"/>
    </row>
    <row r="158" spans="1:11" s="20" customFormat="1" hidden="1" x14ac:dyDescent="0.2">
      <c r="A158" s="69" t="s">
        <v>141</v>
      </c>
      <c r="B158" s="60" t="s">
        <v>323</v>
      </c>
      <c r="C158" s="71" t="s">
        <v>324</v>
      </c>
      <c r="D158" s="61" t="s">
        <v>128</v>
      </c>
      <c r="E158" s="35"/>
      <c r="F158" s="99"/>
      <c r="G158" s="159"/>
      <c r="H158" s="159"/>
      <c r="I158" s="64"/>
    </row>
    <row r="159" spans="1:11" s="20" customFormat="1" hidden="1" x14ac:dyDescent="0.2">
      <c r="A159" s="100"/>
      <c r="B159" s="79"/>
      <c r="C159" s="71"/>
      <c r="D159" s="101"/>
      <c r="E159" s="37"/>
      <c r="F159" s="99"/>
      <c r="G159" s="159"/>
      <c r="H159" s="159"/>
      <c r="I159" s="64"/>
    </row>
    <row r="160" spans="1:11" s="20" customFormat="1" hidden="1" x14ac:dyDescent="0.2">
      <c r="A160" s="100"/>
      <c r="B160" s="79"/>
      <c r="C160" s="71"/>
      <c r="D160" s="101"/>
      <c r="E160" s="37"/>
      <c r="F160" s="99"/>
      <c r="G160" s="159"/>
      <c r="H160" s="159"/>
      <c r="I160" s="64"/>
    </row>
    <row r="161" spans="1:11" s="20" customFormat="1" hidden="1" x14ac:dyDescent="0.2">
      <c r="A161" s="102"/>
      <c r="B161" s="77"/>
      <c r="C161" s="71"/>
      <c r="D161" s="103"/>
      <c r="E161" s="39"/>
      <c r="F161" s="99"/>
      <c r="G161" s="162"/>
      <c r="H161" s="162"/>
      <c r="I161" s="64"/>
    </row>
    <row r="162" spans="1:11" s="20" customFormat="1" ht="75" hidden="1" x14ac:dyDescent="0.2">
      <c r="A162" s="41" t="s">
        <v>141</v>
      </c>
      <c r="B162" s="73" t="s">
        <v>323</v>
      </c>
      <c r="C162" s="71"/>
      <c r="D162" s="19" t="s">
        <v>128</v>
      </c>
      <c r="E162" s="18"/>
      <c r="F162" s="99"/>
      <c r="G162" s="162"/>
      <c r="H162" s="162"/>
      <c r="I162" s="64"/>
    </row>
    <row r="163" spans="1:11" s="20" customFormat="1" ht="75" hidden="1" x14ac:dyDescent="0.2">
      <c r="A163" s="41" t="s">
        <v>141</v>
      </c>
      <c r="B163" s="73" t="s">
        <v>323</v>
      </c>
      <c r="C163" s="71"/>
      <c r="D163" s="19" t="s">
        <v>317</v>
      </c>
      <c r="E163" s="18"/>
      <c r="F163" s="99"/>
      <c r="G163" s="162"/>
      <c r="H163" s="162"/>
      <c r="I163" s="57"/>
    </row>
    <row r="164" spans="1:11" s="20" customFormat="1" ht="60" hidden="1" x14ac:dyDescent="0.2">
      <c r="A164" s="41" t="s">
        <v>145</v>
      </c>
      <c r="B164" s="73" t="s">
        <v>323</v>
      </c>
      <c r="C164" s="71"/>
      <c r="D164" s="19" t="s">
        <v>317</v>
      </c>
      <c r="E164" s="104"/>
      <c r="F164" s="99"/>
      <c r="G164" s="162"/>
      <c r="H164" s="162"/>
      <c r="I164" s="105"/>
      <c r="J164" s="20" t="s">
        <v>214</v>
      </c>
    </row>
    <row r="165" spans="1:11" s="20" customFormat="1" ht="60" hidden="1" x14ac:dyDescent="0.2">
      <c r="A165" s="41" t="s">
        <v>145</v>
      </c>
      <c r="B165" s="59" t="s">
        <v>323</v>
      </c>
      <c r="C165" s="71"/>
      <c r="D165" s="19" t="s">
        <v>317</v>
      </c>
      <c r="E165" s="18"/>
      <c r="F165" s="99"/>
      <c r="G165" s="53"/>
      <c r="H165" s="53"/>
      <c r="I165" s="31"/>
    </row>
    <row r="166" spans="1:11" s="20" customFormat="1" hidden="1" x14ac:dyDescent="0.2">
      <c r="A166" s="41"/>
      <c r="B166" s="73"/>
      <c r="C166" s="59"/>
      <c r="D166" s="73"/>
      <c r="E166" s="18"/>
      <c r="F166" s="62"/>
      <c r="G166" s="159"/>
      <c r="H166" s="159"/>
      <c r="I166" s="57"/>
    </row>
    <row r="167" spans="1:11" s="20" customFormat="1" ht="31.5" customHeight="1" x14ac:dyDescent="0.2">
      <c r="A167" s="55" t="s">
        <v>325</v>
      </c>
      <c r="B167" s="55"/>
      <c r="C167" s="55"/>
      <c r="D167" s="55"/>
      <c r="E167" s="22"/>
      <c r="F167" s="56">
        <f t="shared" ref="F167:H167" si="16">SUM(F168:F179)</f>
        <v>6470.4000000000005</v>
      </c>
      <c r="G167" s="56">
        <f t="shared" si="16"/>
        <v>0</v>
      </c>
      <c r="H167" s="56">
        <f t="shared" si="16"/>
        <v>0</v>
      </c>
      <c r="I167" s="57"/>
    </row>
    <row r="168" spans="1:11" s="20" customFormat="1" ht="165" hidden="1" x14ac:dyDescent="0.2">
      <c r="A168" s="47" t="s">
        <v>112</v>
      </c>
      <c r="B168" s="106" t="s">
        <v>326</v>
      </c>
      <c r="C168" s="59" t="s">
        <v>327</v>
      </c>
      <c r="D168" s="19" t="s">
        <v>97</v>
      </c>
      <c r="E168" s="18"/>
      <c r="F168" s="62"/>
      <c r="G168" s="162">
        <v>0</v>
      </c>
      <c r="H168" s="162">
        <v>0</v>
      </c>
      <c r="I168" s="64"/>
      <c r="J168" s="98"/>
      <c r="K168" s="107"/>
    </row>
    <row r="169" spans="1:11" s="20" customFormat="1" ht="45" hidden="1" x14ac:dyDescent="0.2">
      <c r="A169" s="47" t="s">
        <v>328</v>
      </c>
      <c r="B169" s="106" t="s">
        <v>329</v>
      </c>
      <c r="C169" s="59" t="s">
        <v>330</v>
      </c>
      <c r="D169" s="19" t="s">
        <v>97</v>
      </c>
      <c r="E169" s="35"/>
      <c r="F169" s="62"/>
      <c r="G169" s="53"/>
      <c r="H169" s="53"/>
      <c r="I169" s="64"/>
      <c r="J169" s="87"/>
    </row>
    <row r="170" spans="1:11" s="20" customFormat="1" ht="45" hidden="1" x14ac:dyDescent="0.2">
      <c r="A170" s="47" t="s">
        <v>328</v>
      </c>
      <c r="B170" s="106" t="s">
        <v>331</v>
      </c>
      <c r="C170" s="59" t="s">
        <v>332</v>
      </c>
      <c r="D170" s="19" t="s">
        <v>97</v>
      </c>
      <c r="E170" s="39"/>
      <c r="F170" s="62"/>
      <c r="G170" s="53"/>
      <c r="H170" s="53"/>
      <c r="I170" s="64"/>
      <c r="J170" s="87"/>
    </row>
    <row r="171" spans="1:11" s="20" customFormat="1" ht="60" hidden="1" x14ac:dyDescent="0.2">
      <c r="A171" s="41" t="s">
        <v>112</v>
      </c>
      <c r="B171" s="106" t="s">
        <v>333</v>
      </c>
      <c r="C171" s="73" t="s">
        <v>334</v>
      </c>
      <c r="D171" s="19" t="s">
        <v>97</v>
      </c>
      <c r="E171" s="18"/>
      <c r="F171" s="62"/>
      <c r="G171" s="159"/>
      <c r="H171" s="159"/>
      <c r="I171" s="64"/>
      <c r="J171" s="108"/>
      <c r="K171" s="109"/>
    </row>
    <row r="172" spans="1:11" s="20" customFormat="1" ht="229.5" x14ac:dyDescent="0.2">
      <c r="A172" s="47" t="s">
        <v>141</v>
      </c>
      <c r="B172" s="106" t="s">
        <v>335</v>
      </c>
      <c r="C172" s="60" t="s">
        <v>336</v>
      </c>
      <c r="D172" s="19" t="s">
        <v>128</v>
      </c>
      <c r="E172" s="18" t="s">
        <v>337</v>
      </c>
      <c r="F172" s="62">
        <v>268</v>
      </c>
      <c r="G172" s="159"/>
      <c r="H172" s="159"/>
      <c r="I172" s="64" t="s">
        <v>338</v>
      </c>
      <c r="J172" s="110"/>
      <c r="K172" s="83"/>
    </row>
    <row r="173" spans="1:11" s="20" customFormat="1" ht="60" hidden="1" x14ac:dyDescent="0.2">
      <c r="A173" s="47"/>
      <c r="B173" s="106" t="s">
        <v>335</v>
      </c>
      <c r="C173" s="79"/>
      <c r="D173" s="19" t="s">
        <v>128</v>
      </c>
      <c r="E173" s="18"/>
      <c r="F173" s="62"/>
      <c r="G173" s="159"/>
      <c r="H173" s="159"/>
      <c r="I173" s="64"/>
      <c r="J173" s="110"/>
      <c r="K173" s="83"/>
    </row>
    <row r="174" spans="1:11" s="20" customFormat="1" ht="191.25" x14ac:dyDescent="0.2">
      <c r="A174" s="47" t="s">
        <v>339</v>
      </c>
      <c r="B174" s="106" t="s">
        <v>335</v>
      </c>
      <c r="C174" s="79"/>
      <c r="D174" s="19" t="s">
        <v>128</v>
      </c>
      <c r="E174" s="18" t="s">
        <v>340</v>
      </c>
      <c r="F174" s="62">
        <v>1536.1</v>
      </c>
      <c r="G174" s="159"/>
      <c r="H174" s="159"/>
      <c r="I174" s="64" t="s">
        <v>341</v>
      </c>
      <c r="J174" s="110"/>
      <c r="K174" s="83"/>
    </row>
    <row r="175" spans="1:11" s="20" customFormat="1" ht="165.75" x14ac:dyDescent="0.2">
      <c r="A175" s="47" t="s">
        <v>144</v>
      </c>
      <c r="B175" s="106" t="s">
        <v>335</v>
      </c>
      <c r="C175" s="79"/>
      <c r="D175" s="19" t="s">
        <v>128</v>
      </c>
      <c r="E175" s="18" t="s">
        <v>342</v>
      </c>
      <c r="F175" s="62">
        <v>595.20000000000005</v>
      </c>
      <c r="G175" s="159"/>
      <c r="H175" s="159"/>
      <c r="I175" s="64" t="s">
        <v>343</v>
      </c>
      <c r="J175" s="110"/>
      <c r="K175" s="83"/>
    </row>
    <row r="176" spans="1:11" s="20" customFormat="1" ht="178.5" x14ac:dyDescent="0.2">
      <c r="A176" s="47" t="s">
        <v>145</v>
      </c>
      <c r="B176" s="106" t="s">
        <v>335</v>
      </c>
      <c r="C176" s="79"/>
      <c r="D176" s="19" t="s">
        <v>128</v>
      </c>
      <c r="E176" s="18" t="s">
        <v>344</v>
      </c>
      <c r="F176" s="62">
        <v>3888.4</v>
      </c>
      <c r="G176" s="159"/>
      <c r="H176" s="159"/>
      <c r="I176" s="64" t="s">
        <v>345</v>
      </c>
      <c r="J176" s="110"/>
      <c r="K176" s="83"/>
    </row>
    <row r="177" spans="1:11" s="20" customFormat="1" hidden="1" x14ac:dyDescent="0.2">
      <c r="A177" s="47"/>
      <c r="B177" s="106"/>
      <c r="C177" s="79"/>
      <c r="D177" s="19"/>
      <c r="E177" s="18"/>
      <c r="F177" s="62"/>
      <c r="G177" s="159"/>
      <c r="H177" s="159"/>
      <c r="I177" s="64"/>
      <c r="J177" s="110"/>
      <c r="K177" s="83"/>
    </row>
    <row r="178" spans="1:11" s="20" customFormat="1" ht="153" x14ac:dyDescent="0.2">
      <c r="A178" s="47" t="s">
        <v>168</v>
      </c>
      <c r="B178" s="106" t="s">
        <v>335</v>
      </c>
      <c r="C178" s="79"/>
      <c r="D178" s="19" t="s">
        <v>128</v>
      </c>
      <c r="E178" s="18" t="s">
        <v>346</v>
      </c>
      <c r="F178" s="62">
        <v>182.7</v>
      </c>
      <c r="G178" s="159"/>
      <c r="H178" s="159"/>
      <c r="I178" s="64" t="s">
        <v>347</v>
      </c>
      <c r="J178" s="110"/>
      <c r="K178" s="83"/>
    </row>
    <row r="179" spans="1:11" s="20" customFormat="1" ht="60" hidden="1" x14ac:dyDescent="0.2">
      <c r="A179" s="47"/>
      <c r="B179" s="106" t="s">
        <v>335</v>
      </c>
      <c r="C179" s="77"/>
      <c r="D179" s="19" t="s">
        <v>128</v>
      </c>
      <c r="E179" s="18"/>
      <c r="F179" s="62"/>
      <c r="G179" s="159"/>
      <c r="H179" s="159"/>
      <c r="I179" s="64"/>
      <c r="J179" s="110"/>
      <c r="K179" s="83"/>
    </row>
    <row r="180" spans="1:11" s="20" customFormat="1" x14ac:dyDescent="0.2">
      <c r="A180" s="41"/>
      <c r="B180" s="59"/>
      <c r="C180" s="73"/>
      <c r="D180" s="19"/>
      <c r="E180" s="18"/>
      <c r="F180" s="62"/>
      <c r="G180" s="159"/>
      <c r="H180" s="159"/>
      <c r="I180" s="64"/>
    </row>
    <row r="181" spans="1:11" s="20" customFormat="1" ht="48" customHeight="1" x14ac:dyDescent="0.2">
      <c r="A181" s="55" t="s">
        <v>348</v>
      </c>
      <c r="B181" s="55"/>
      <c r="C181" s="55"/>
      <c r="D181" s="55"/>
      <c r="E181" s="18"/>
      <c r="F181" s="56">
        <f t="shared" ref="F181:H181" si="17">SUM(F182:F185)</f>
        <v>6788.5999999999995</v>
      </c>
      <c r="G181" s="163">
        <f t="shared" si="17"/>
        <v>7014.1</v>
      </c>
      <c r="H181" s="163">
        <f t="shared" si="17"/>
        <v>7240.3</v>
      </c>
      <c r="I181" s="64"/>
    </row>
    <row r="182" spans="1:11" s="20" customFormat="1" ht="75" x14ac:dyDescent="0.2">
      <c r="A182" s="47" t="s">
        <v>144</v>
      </c>
      <c r="B182" s="59" t="s">
        <v>349</v>
      </c>
      <c r="C182" s="60" t="s">
        <v>350</v>
      </c>
      <c r="D182" s="19" t="s">
        <v>128</v>
      </c>
      <c r="E182" s="35" t="s">
        <v>78</v>
      </c>
      <c r="F182" s="62">
        <v>925</v>
      </c>
      <c r="G182" s="159">
        <v>900.7</v>
      </c>
      <c r="H182" s="159">
        <v>900.7</v>
      </c>
      <c r="I182" s="57" t="s">
        <v>351</v>
      </c>
      <c r="J182" s="110"/>
      <c r="K182" s="83"/>
    </row>
    <row r="183" spans="1:11" s="20" customFormat="1" ht="75" x14ac:dyDescent="0.2">
      <c r="A183" s="47" t="s">
        <v>168</v>
      </c>
      <c r="B183" s="59" t="s">
        <v>349</v>
      </c>
      <c r="C183" s="77"/>
      <c r="D183" s="19" t="s">
        <v>128</v>
      </c>
      <c r="E183" s="39"/>
      <c r="F183" s="62">
        <v>433.2</v>
      </c>
      <c r="G183" s="159">
        <v>465.6</v>
      </c>
      <c r="H183" s="159">
        <v>465.6</v>
      </c>
      <c r="I183" s="57" t="s">
        <v>352</v>
      </c>
      <c r="J183" s="110"/>
      <c r="K183" s="83"/>
    </row>
    <row r="184" spans="1:11" s="20" customFormat="1" ht="63.75" x14ac:dyDescent="0.2">
      <c r="A184" s="47" t="s">
        <v>353</v>
      </c>
      <c r="B184" s="59" t="s">
        <v>354</v>
      </c>
      <c r="C184" s="60" t="s">
        <v>355</v>
      </c>
      <c r="D184" s="19" t="s">
        <v>128</v>
      </c>
      <c r="E184" s="18" t="s">
        <v>134</v>
      </c>
      <c r="F184" s="62">
        <v>5430.4</v>
      </c>
      <c r="G184" s="159">
        <v>5647.8</v>
      </c>
      <c r="H184" s="159">
        <v>5874</v>
      </c>
      <c r="I184" s="57" t="s">
        <v>356</v>
      </c>
      <c r="J184" s="110"/>
      <c r="K184" s="83"/>
    </row>
    <row r="185" spans="1:11" s="20" customFormat="1" ht="75" hidden="1" x14ac:dyDescent="0.2">
      <c r="A185" s="47" t="s">
        <v>129</v>
      </c>
      <c r="B185" s="59" t="s">
        <v>354</v>
      </c>
      <c r="C185" s="77"/>
      <c r="D185" s="19" t="s">
        <v>128</v>
      </c>
      <c r="E185" s="18"/>
      <c r="F185" s="62"/>
      <c r="G185" s="159"/>
      <c r="H185" s="159"/>
      <c r="I185" s="57"/>
      <c r="J185" s="110"/>
      <c r="K185" s="83"/>
    </row>
    <row r="186" spans="1:11" s="20" customFormat="1" x14ac:dyDescent="0.2">
      <c r="A186" s="41"/>
      <c r="B186" s="59"/>
      <c r="C186" s="73"/>
      <c r="D186" s="19"/>
      <c r="E186" s="18"/>
      <c r="F186" s="62"/>
      <c r="G186" s="159"/>
      <c r="H186" s="159"/>
      <c r="I186" s="64"/>
    </row>
    <row r="187" spans="1:11" s="20" customFormat="1" ht="31.5" customHeight="1" x14ac:dyDescent="0.2">
      <c r="A187" s="55" t="s">
        <v>357</v>
      </c>
      <c r="B187" s="55"/>
      <c r="C187" s="55"/>
      <c r="D187" s="55"/>
      <c r="E187" s="18"/>
      <c r="F187" s="56">
        <f t="shared" ref="F187:H187" si="18">SUM(F188:F188)</f>
        <v>714.1</v>
      </c>
      <c r="G187" s="163">
        <f t="shared" si="18"/>
        <v>0</v>
      </c>
      <c r="H187" s="163">
        <f t="shared" si="18"/>
        <v>0</v>
      </c>
      <c r="I187" s="64"/>
    </row>
    <row r="188" spans="1:11" s="20" customFormat="1" ht="242.25" x14ac:dyDescent="0.2">
      <c r="A188" s="41" t="s">
        <v>19</v>
      </c>
      <c r="B188" s="59" t="s">
        <v>358</v>
      </c>
      <c r="C188" s="73" t="s">
        <v>359</v>
      </c>
      <c r="D188" s="19" t="s">
        <v>97</v>
      </c>
      <c r="E188" s="18" t="s">
        <v>360</v>
      </c>
      <c r="F188" s="62">
        <v>714.1</v>
      </c>
      <c r="G188" s="159"/>
      <c r="H188" s="159"/>
      <c r="I188" s="64" t="s">
        <v>361</v>
      </c>
    </row>
    <row r="189" spans="1:11" s="20" customFormat="1" x14ac:dyDescent="0.2">
      <c r="A189" s="41"/>
      <c r="B189" s="59"/>
      <c r="C189" s="73"/>
      <c r="D189" s="19"/>
      <c r="E189" s="18"/>
      <c r="F189" s="62"/>
      <c r="G189" s="159"/>
      <c r="H189" s="159"/>
      <c r="I189" s="64"/>
    </row>
    <row r="190" spans="1:11" s="20" customFormat="1" ht="48" customHeight="1" x14ac:dyDescent="0.2">
      <c r="A190" s="55" t="s">
        <v>362</v>
      </c>
      <c r="B190" s="55"/>
      <c r="C190" s="55"/>
      <c r="D190" s="55"/>
      <c r="E190" s="18"/>
      <c r="F190" s="56">
        <f t="shared" ref="F190:H190" si="19">SUM(F191:F195)</f>
        <v>895.6</v>
      </c>
      <c r="G190" s="163">
        <f t="shared" si="19"/>
        <v>0</v>
      </c>
      <c r="H190" s="163">
        <f t="shared" si="19"/>
        <v>0</v>
      </c>
      <c r="I190" s="64"/>
    </row>
    <row r="191" spans="1:11" s="20" customFormat="1" ht="242.25" x14ac:dyDescent="0.2">
      <c r="A191" s="47" t="s">
        <v>141</v>
      </c>
      <c r="B191" s="59" t="s">
        <v>363</v>
      </c>
      <c r="C191" s="60" t="s">
        <v>364</v>
      </c>
      <c r="D191" s="19" t="s">
        <v>128</v>
      </c>
      <c r="E191" s="18" t="s">
        <v>365</v>
      </c>
      <c r="F191" s="62">
        <v>150</v>
      </c>
      <c r="G191" s="159"/>
      <c r="H191" s="159"/>
      <c r="I191" s="57" t="s">
        <v>366</v>
      </c>
      <c r="J191" s="110"/>
      <c r="K191" s="83"/>
    </row>
    <row r="192" spans="1:11" s="20" customFormat="1" ht="216.75" x14ac:dyDescent="0.2">
      <c r="A192" s="47" t="s">
        <v>142</v>
      </c>
      <c r="B192" s="59" t="s">
        <v>363</v>
      </c>
      <c r="C192" s="79"/>
      <c r="D192" s="19" t="s">
        <v>128</v>
      </c>
      <c r="E192" s="18" t="s">
        <v>367</v>
      </c>
      <c r="F192" s="62">
        <v>131.9</v>
      </c>
      <c r="G192" s="159"/>
      <c r="H192" s="159"/>
      <c r="I192" s="57" t="s">
        <v>368</v>
      </c>
      <c r="J192" s="110"/>
      <c r="K192" s="83"/>
    </row>
    <row r="193" spans="1:11" s="20" customFormat="1" ht="255" x14ac:dyDescent="0.2">
      <c r="A193" s="47" t="s">
        <v>142</v>
      </c>
      <c r="B193" s="59" t="s">
        <v>363</v>
      </c>
      <c r="C193" s="79"/>
      <c r="D193" s="19" t="s">
        <v>128</v>
      </c>
      <c r="E193" s="18" t="s">
        <v>369</v>
      </c>
      <c r="F193" s="62">
        <v>460.8</v>
      </c>
      <c r="G193" s="159"/>
      <c r="H193" s="159"/>
      <c r="I193" s="57" t="s">
        <v>370</v>
      </c>
      <c r="J193" s="110"/>
      <c r="K193" s="83"/>
    </row>
    <row r="194" spans="1:11" s="20" customFormat="1" ht="89.25" x14ac:dyDescent="0.2">
      <c r="A194" s="47" t="s">
        <v>180</v>
      </c>
      <c r="B194" s="59" t="s">
        <v>363</v>
      </c>
      <c r="C194" s="79"/>
      <c r="D194" s="19" t="s">
        <v>128</v>
      </c>
      <c r="E194" s="18" t="s">
        <v>371</v>
      </c>
      <c r="F194" s="62">
        <v>116.5</v>
      </c>
      <c r="G194" s="159"/>
      <c r="H194" s="159"/>
      <c r="I194" s="57" t="s">
        <v>372</v>
      </c>
      <c r="J194" s="110"/>
      <c r="K194" s="83"/>
    </row>
    <row r="195" spans="1:11" s="20" customFormat="1" ht="255" x14ac:dyDescent="0.2">
      <c r="A195" s="47" t="s">
        <v>171</v>
      </c>
      <c r="B195" s="59" t="s">
        <v>363</v>
      </c>
      <c r="C195" s="77"/>
      <c r="D195" s="19" t="s">
        <v>128</v>
      </c>
      <c r="E195" s="18" t="s">
        <v>373</v>
      </c>
      <c r="F195" s="62">
        <v>36.4</v>
      </c>
      <c r="G195" s="159"/>
      <c r="H195" s="159"/>
      <c r="I195" s="57" t="s">
        <v>374</v>
      </c>
      <c r="J195" s="110"/>
      <c r="K195" s="83"/>
    </row>
    <row r="196" spans="1:11" s="20" customFormat="1" x14ac:dyDescent="0.2">
      <c r="A196" s="41"/>
      <c r="B196" s="59"/>
      <c r="C196" s="73"/>
      <c r="D196" s="19"/>
      <c r="E196" s="18"/>
      <c r="F196" s="62"/>
      <c r="G196" s="159"/>
      <c r="H196" s="159"/>
      <c r="I196" s="64"/>
    </row>
    <row r="197" spans="1:11" s="164" customFormat="1" ht="36.75" hidden="1" customHeight="1" x14ac:dyDescent="0.2">
      <c r="A197" s="45" t="s">
        <v>375</v>
      </c>
      <c r="B197" s="45"/>
      <c r="C197" s="45"/>
      <c r="D197" s="45"/>
      <c r="E197" s="22"/>
      <c r="F197" s="56">
        <f t="shared" ref="F197:H197" si="20">SUM(F198:F201)</f>
        <v>0</v>
      </c>
      <c r="G197" s="56">
        <f t="shared" si="20"/>
        <v>0</v>
      </c>
      <c r="H197" s="56">
        <f t="shared" si="20"/>
        <v>0</v>
      </c>
      <c r="I197" s="111"/>
      <c r="J197" s="112"/>
    </row>
    <row r="198" spans="1:11" s="65" customFormat="1" ht="150" hidden="1" x14ac:dyDescent="0.25">
      <c r="A198" s="69" t="s">
        <v>235</v>
      </c>
      <c r="B198" s="91" t="s">
        <v>376</v>
      </c>
      <c r="C198" s="113" t="s">
        <v>377</v>
      </c>
      <c r="D198" s="114" t="s">
        <v>308</v>
      </c>
      <c r="E198" s="37"/>
      <c r="F198" s="62"/>
      <c r="G198" s="56"/>
      <c r="H198" s="56"/>
      <c r="I198" s="38"/>
      <c r="J198" s="115"/>
    </row>
    <row r="199" spans="1:11" s="65" customFormat="1" ht="105" hidden="1" x14ac:dyDescent="0.2">
      <c r="A199" s="100"/>
      <c r="B199" s="91" t="s">
        <v>378</v>
      </c>
      <c r="C199" s="116" t="s">
        <v>379</v>
      </c>
      <c r="D199" s="117"/>
      <c r="E199" s="37"/>
      <c r="F199" s="62"/>
      <c r="G199" s="56"/>
      <c r="H199" s="56"/>
      <c r="I199" s="38"/>
      <c r="J199" s="115"/>
    </row>
    <row r="200" spans="1:11" s="65" customFormat="1" ht="150" hidden="1" x14ac:dyDescent="0.25">
      <c r="A200" s="100"/>
      <c r="B200" s="91" t="s">
        <v>380</v>
      </c>
      <c r="C200" s="113" t="s">
        <v>377</v>
      </c>
      <c r="D200" s="117"/>
      <c r="E200" s="37"/>
      <c r="F200" s="62"/>
      <c r="G200" s="56"/>
      <c r="H200" s="56"/>
      <c r="I200" s="38"/>
      <c r="J200" s="115"/>
    </row>
    <row r="201" spans="1:11" s="65" customFormat="1" ht="105" hidden="1" x14ac:dyDescent="0.2">
      <c r="A201" s="102"/>
      <c r="B201" s="91" t="s">
        <v>381</v>
      </c>
      <c r="C201" s="116" t="s">
        <v>379</v>
      </c>
      <c r="D201" s="118"/>
      <c r="E201" s="39"/>
      <c r="F201" s="62"/>
      <c r="G201" s="56"/>
      <c r="H201" s="56"/>
      <c r="I201" s="40"/>
      <c r="J201" s="115"/>
    </row>
    <row r="202" spans="1:11" s="65" customFormat="1" hidden="1" x14ac:dyDescent="0.2">
      <c r="A202" s="47"/>
      <c r="B202" s="28"/>
      <c r="C202" s="119"/>
      <c r="D202" s="17"/>
      <c r="E202" s="18"/>
      <c r="F202" s="62"/>
      <c r="G202" s="56"/>
      <c r="H202" s="56"/>
      <c r="I202" s="31"/>
      <c r="J202" s="115"/>
    </row>
    <row r="203" spans="1:11" s="26" customFormat="1" x14ac:dyDescent="0.2">
      <c r="A203" s="120" t="s">
        <v>382</v>
      </c>
      <c r="B203" s="120"/>
      <c r="C203" s="120"/>
      <c r="D203" s="120"/>
      <c r="E203" s="22"/>
      <c r="F203" s="56">
        <f t="shared" ref="F203:H203" si="21">SUM(F204:F218)</f>
        <v>89.1</v>
      </c>
      <c r="G203" s="56">
        <f t="shared" si="21"/>
        <v>0</v>
      </c>
      <c r="H203" s="56">
        <f t="shared" si="21"/>
        <v>0</v>
      </c>
      <c r="I203" s="57"/>
      <c r="J203" s="65"/>
    </row>
    <row r="204" spans="1:11" s="26" customFormat="1" ht="51" x14ac:dyDescent="0.2">
      <c r="A204" s="32" t="s">
        <v>19</v>
      </c>
      <c r="B204" s="91" t="s">
        <v>383</v>
      </c>
      <c r="C204" s="66" t="s">
        <v>384</v>
      </c>
      <c r="D204" s="67" t="s">
        <v>385</v>
      </c>
      <c r="E204" s="68" t="s">
        <v>386</v>
      </c>
      <c r="F204" s="93">
        <v>60</v>
      </c>
      <c r="G204" s="161"/>
      <c r="H204" s="161"/>
      <c r="I204" s="74" t="s">
        <v>387</v>
      </c>
      <c r="J204" s="65"/>
    </row>
    <row r="205" spans="1:11" s="26" customFormat="1" ht="153" x14ac:dyDescent="0.2">
      <c r="A205" s="47" t="s">
        <v>94</v>
      </c>
      <c r="B205" s="91" t="s">
        <v>388</v>
      </c>
      <c r="C205" s="66" t="s">
        <v>389</v>
      </c>
      <c r="D205" s="67" t="s">
        <v>385</v>
      </c>
      <c r="E205" s="68" t="s">
        <v>33</v>
      </c>
      <c r="F205" s="93">
        <v>26.1</v>
      </c>
      <c r="G205" s="161"/>
      <c r="H205" s="161"/>
      <c r="I205" s="74" t="s">
        <v>390</v>
      </c>
      <c r="J205" s="65"/>
    </row>
    <row r="206" spans="1:11" s="26" customFormat="1" ht="75" hidden="1" x14ac:dyDescent="0.2">
      <c r="A206" s="41" t="s">
        <v>339</v>
      </c>
      <c r="B206" s="73" t="s">
        <v>391</v>
      </c>
      <c r="C206" s="59" t="s">
        <v>392</v>
      </c>
      <c r="D206" s="19" t="s">
        <v>393</v>
      </c>
      <c r="E206" s="18"/>
      <c r="F206" s="62"/>
      <c r="G206" s="159"/>
      <c r="H206" s="159"/>
      <c r="I206" s="57"/>
      <c r="J206" s="65"/>
    </row>
    <row r="207" spans="1:11" s="26" customFormat="1" ht="45" hidden="1" x14ac:dyDescent="0.2">
      <c r="A207" s="121" t="s">
        <v>394</v>
      </c>
      <c r="B207" s="73" t="s">
        <v>395</v>
      </c>
      <c r="C207" s="60" t="s">
        <v>96</v>
      </c>
      <c r="D207" s="67" t="s">
        <v>396</v>
      </c>
      <c r="E207" s="35"/>
      <c r="F207" s="62"/>
      <c r="G207" s="159"/>
      <c r="H207" s="159"/>
      <c r="I207" s="74"/>
      <c r="J207" s="65"/>
    </row>
    <row r="208" spans="1:11" s="26" customFormat="1" ht="30" hidden="1" x14ac:dyDescent="0.2">
      <c r="A208" s="165"/>
      <c r="B208" s="73" t="s">
        <v>397</v>
      </c>
      <c r="C208" s="156"/>
      <c r="D208" s="67" t="s">
        <v>396</v>
      </c>
      <c r="E208" s="37"/>
      <c r="F208" s="62"/>
      <c r="G208" s="159"/>
      <c r="H208" s="159"/>
      <c r="I208" s="122"/>
      <c r="J208" s="65"/>
    </row>
    <row r="209" spans="1:10" s="26" customFormat="1" ht="30" hidden="1" x14ac:dyDescent="0.2">
      <c r="A209" s="165"/>
      <c r="B209" s="73" t="s">
        <v>398</v>
      </c>
      <c r="C209" s="156"/>
      <c r="D209" s="67" t="s">
        <v>396</v>
      </c>
      <c r="E209" s="37"/>
      <c r="F209" s="62"/>
      <c r="G209" s="159"/>
      <c r="H209" s="159"/>
      <c r="I209" s="74"/>
      <c r="J209" s="65"/>
    </row>
    <row r="210" spans="1:10" s="26" customFormat="1" ht="30" hidden="1" x14ac:dyDescent="0.2">
      <c r="A210" s="165"/>
      <c r="B210" s="73" t="s">
        <v>399</v>
      </c>
      <c r="C210" s="156"/>
      <c r="D210" s="67" t="s">
        <v>396</v>
      </c>
      <c r="E210" s="37"/>
      <c r="F210" s="62"/>
      <c r="G210" s="159"/>
      <c r="H210" s="159"/>
      <c r="I210" s="123"/>
      <c r="J210" s="65"/>
    </row>
    <row r="211" spans="1:10" s="26" customFormat="1" ht="30" hidden="1" x14ac:dyDescent="0.2">
      <c r="A211" s="165"/>
      <c r="B211" s="73" t="s">
        <v>400</v>
      </c>
      <c r="C211" s="153"/>
      <c r="D211" s="67" t="s">
        <v>396</v>
      </c>
      <c r="E211" s="37"/>
      <c r="F211" s="62"/>
      <c r="G211" s="159"/>
      <c r="H211" s="159"/>
      <c r="I211" s="122"/>
      <c r="J211" s="65"/>
    </row>
    <row r="212" spans="1:10" s="26" customFormat="1" ht="60" hidden="1" x14ac:dyDescent="0.2">
      <c r="A212" s="165"/>
      <c r="B212" s="73" t="s">
        <v>401</v>
      </c>
      <c r="C212" s="124" t="s">
        <v>107</v>
      </c>
      <c r="D212" s="67" t="s">
        <v>396</v>
      </c>
      <c r="E212" s="37"/>
      <c r="F212" s="62"/>
      <c r="G212" s="159"/>
      <c r="H212" s="159"/>
      <c r="I212" s="122"/>
      <c r="J212" s="65"/>
    </row>
    <row r="213" spans="1:10" s="26" customFormat="1" ht="45" hidden="1" customHeight="1" x14ac:dyDescent="0.2">
      <c r="A213" s="165"/>
      <c r="B213" s="73" t="s">
        <v>402</v>
      </c>
      <c r="C213" s="60" t="s">
        <v>403</v>
      </c>
      <c r="D213" s="67" t="s">
        <v>396</v>
      </c>
      <c r="E213" s="37"/>
      <c r="F213" s="62"/>
      <c r="G213" s="159"/>
      <c r="H213" s="159"/>
      <c r="I213" s="122"/>
      <c r="J213" s="65"/>
    </row>
    <row r="214" spans="1:10" s="26" customFormat="1" ht="30" hidden="1" x14ac:dyDescent="0.2">
      <c r="A214" s="165"/>
      <c r="B214" s="73" t="s">
        <v>404</v>
      </c>
      <c r="C214" s="153"/>
      <c r="D214" s="67" t="s">
        <v>396</v>
      </c>
      <c r="E214" s="37"/>
      <c r="F214" s="62"/>
      <c r="G214" s="159"/>
      <c r="H214" s="159"/>
      <c r="I214" s="122"/>
      <c r="J214" s="65"/>
    </row>
    <row r="215" spans="1:10" s="26" customFormat="1" ht="60" hidden="1" x14ac:dyDescent="0.2">
      <c r="A215" s="166"/>
      <c r="B215" s="73" t="s">
        <v>405</v>
      </c>
      <c r="C215" s="124" t="s">
        <v>406</v>
      </c>
      <c r="D215" s="67" t="s">
        <v>396</v>
      </c>
      <c r="E215" s="39"/>
      <c r="F215" s="62"/>
      <c r="G215" s="159"/>
      <c r="H215" s="159"/>
      <c r="I215" s="122"/>
      <c r="J215" s="65"/>
    </row>
    <row r="216" spans="1:10" s="26" customFormat="1" ht="30" hidden="1" x14ac:dyDescent="0.2">
      <c r="A216" s="121" t="s">
        <v>86</v>
      </c>
      <c r="B216" s="73" t="s">
        <v>407</v>
      </c>
      <c r="C216" s="71" t="s">
        <v>96</v>
      </c>
      <c r="D216" s="73" t="s">
        <v>396</v>
      </c>
      <c r="E216" s="125"/>
      <c r="F216" s="62"/>
      <c r="G216" s="159"/>
      <c r="H216" s="159"/>
      <c r="I216" s="57"/>
      <c r="J216" s="65"/>
    </row>
    <row r="217" spans="1:10" s="26" customFormat="1" ht="30" hidden="1" x14ac:dyDescent="0.2">
      <c r="A217" s="126"/>
      <c r="B217" s="73" t="s">
        <v>408</v>
      </c>
      <c r="C217" s="71"/>
      <c r="D217" s="73" t="s">
        <v>396</v>
      </c>
      <c r="E217" s="125"/>
      <c r="F217" s="62"/>
      <c r="G217" s="159"/>
      <c r="H217" s="159"/>
      <c r="I217" s="57"/>
      <c r="J217" s="65"/>
    </row>
    <row r="218" spans="1:10" s="26" customFormat="1" ht="45" x14ac:dyDescent="0.2">
      <c r="A218" s="166"/>
      <c r="B218" s="73" t="s">
        <v>409</v>
      </c>
      <c r="C218" s="29" t="s">
        <v>410</v>
      </c>
      <c r="D218" s="73" t="s">
        <v>396</v>
      </c>
      <c r="E218" s="17">
        <v>88</v>
      </c>
      <c r="F218" s="62">
        <v>3</v>
      </c>
      <c r="G218" s="159"/>
      <c r="H218" s="159"/>
      <c r="I218" s="57" t="s">
        <v>411</v>
      </c>
      <c r="J218" s="65"/>
    </row>
    <row r="219" spans="1:10" s="26" customFormat="1" x14ac:dyDescent="0.2">
      <c r="A219" s="41"/>
      <c r="B219" s="73"/>
      <c r="C219" s="59"/>
      <c r="D219" s="19"/>
      <c r="E219" s="18"/>
      <c r="F219" s="62"/>
      <c r="G219" s="159"/>
      <c r="H219" s="159"/>
      <c r="I219" s="57"/>
      <c r="J219" s="65"/>
    </row>
    <row r="220" spans="1:10" s="65" customFormat="1" ht="33.75" customHeight="1" x14ac:dyDescent="0.2">
      <c r="A220" s="127" t="s">
        <v>412</v>
      </c>
      <c r="B220" s="127"/>
      <c r="C220" s="127"/>
      <c r="D220" s="127"/>
      <c r="E220" s="22"/>
      <c r="F220" s="56">
        <f t="shared" ref="F220:H220" si="22">SUM(F221:F222)</f>
        <v>0</v>
      </c>
      <c r="G220" s="56">
        <f t="shared" si="22"/>
        <v>0</v>
      </c>
      <c r="H220" s="56">
        <f t="shared" si="22"/>
        <v>0</v>
      </c>
      <c r="I220" s="57"/>
      <c r="J220" s="115"/>
    </row>
    <row r="221" spans="1:10" s="65" customFormat="1" ht="105" customHeight="1" x14ac:dyDescent="0.2">
      <c r="A221" s="32" t="s">
        <v>413</v>
      </c>
      <c r="B221" s="128" t="s">
        <v>414</v>
      </c>
      <c r="C221" s="129" t="s">
        <v>415</v>
      </c>
      <c r="D221" s="130" t="s">
        <v>416</v>
      </c>
      <c r="E221" s="35" t="s">
        <v>417</v>
      </c>
      <c r="F221" s="131">
        <v>-1218.0999999999999</v>
      </c>
      <c r="G221" s="131"/>
      <c r="H221" s="82"/>
      <c r="I221" s="63" t="s">
        <v>418</v>
      </c>
      <c r="J221" s="115"/>
    </row>
    <row r="222" spans="1:10" s="65" customFormat="1" ht="105" customHeight="1" x14ac:dyDescent="0.2">
      <c r="A222" s="41" t="s">
        <v>419</v>
      </c>
      <c r="B222" s="106" t="s">
        <v>414</v>
      </c>
      <c r="C222" s="132"/>
      <c r="D222" s="17" t="s">
        <v>416</v>
      </c>
      <c r="E222" s="39"/>
      <c r="F222" s="131">
        <v>1218.0999999999999</v>
      </c>
      <c r="G222" s="62"/>
      <c r="H222" s="82"/>
      <c r="I222" s="81"/>
      <c r="J222" s="115"/>
    </row>
    <row r="223" spans="1:10" s="65" customFormat="1" x14ac:dyDescent="0.2">
      <c r="A223" s="47"/>
      <c r="B223" s="28"/>
      <c r="C223" s="119"/>
      <c r="D223" s="17"/>
      <c r="E223" s="18"/>
      <c r="F223" s="62"/>
      <c r="G223" s="56"/>
      <c r="H223" s="56"/>
      <c r="I223" s="64"/>
      <c r="J223" s="115"/>
    </row>
    <row r="224" spans="1:10" s="65" customFormat="1" hidden="1" x14ac:dyDescent="0.2">
      <c r="A224" s="127" t="s">
        <v>420</v>
      </c>
      <c r="B224" s="127"/>
      <c r="C224" s="127"/>
      <c r="D224" s="127"/>
      <c r="E224" s="22"/>
      <c r="F224" s="62">
        <f t="shared" ref="F224:H224" si="23">SUM(F225:F233)</f>
        <v>0</v>
      </c>
      <c r="G224" s="56">
        <f t="shared" si="23"/>
        <v>0</v>
      </c>
      <c r="H224" s="56">
        <f t="shared" si="23"/>
        <v>0</v>
      </c>
      <c r="I224" s="57"/>
      <c r="J224" s="115"/>
    </row>
    <row r="225" spans="1:19" s="26" customFormat="1" ht="30" hidden="1" x14ac:dyDescent="0.2">
      <c r="A225" s="69" t="s">
        <v>112</v>
      </c>
      <c r="B225" s="73" t="s">
        <v>421</v>
      </c>
      <c r="C225" s="60" t="s">
        <v>114</v>
      </c>
      <c r="D225" s="19" t="s">
        <v>97</v>
      </c>
      <c r="E225" s="35"/>
      <c r="F225" s="62"/>
      <c r="G225" s="62"/>
      <c r="H225" s="62"/>
      <c r="I225" s="63"/>
      <c r="J225" s="75"/>
      <c r="K225" s="76"/>
      <c r="L225" s="76"/>
      <c r="M225" s="76"/>
      <c r="N225" s="76"/>
      <c r="O225" s="76"/>
      <c r="P225" s="76"/>
      <c r="Q225" s="76"/>
      <c r="R225" s="76"/>
      <c r="S225" s="76"/>
    </row>
    <row r="226" spans="1:19" s="26" customFormat="1" ht="30" hidden="1" x14ac:dyDescent="0.2">
      <c r="A226" s="102"/>
      <c r="B226" s="73" t="s">
        <v>422</v>
      </c>
      <c r="C226" s="77"/>
      <c r="D226" s="19" t="s">
        <v>97</v>
      </c>
      <c r="E226" s="39"/>
      <c r="F226" s="62"/>
      <c r="G226" s="62"/>
      <c r="H226" s="62"/>
      <c r="I226" s="81"/>
      <c r="J226" s="133"/>
      <c r="K226" s="134"/>
      <c r="L226" s="134"/>
      <c r="M226" s="134"/>
      <c r="N226" s="134"/>
      <c r="O226" s="134"/>
      <c r="P226" s="134"/>
      <c r="Q226" s="134"/>
      <c r="R226" s="134"/>
      <c r="S226" s="134"/>
    </row>
    <row r="227" spans="1:19" s="65" customFormat="1" ht="30" hidden="1" customHeight="1" x14ac:dyDescent="0.2">
      <c r="A227" s="69" t="s">
        <v>394</v>
      </c>
      <c r="B227" s="73" t="s">
        <v>423</v>
      </c>
      <c r="C227" s="60" t="s">
        <v>96</v>
      </c>
      <c r="D227" s="61" t="s">
        <v>424</v>
      </c>
      <c r="E227" s="35"/>
      <c r="F227" s="62"/>
      <c r="G227" s="56"/>
      <c r="H227" s="56"/>
      <c r="I227" s="63"/>
      <c r="J227" s="167"/>
      <c r="K227" s="167"/>
      <c r="L227" s="167"/>
    </row>
    <row r="228" spans="1:19" s="65" customFormat="1" ht="30" hidden="1" x14ac:dyDescent="0.2">
      <c r="A228" s="100"/>
      <c r="B228" s="73" t="s">
        <v>425</v>
      </c>
      <c r="C228" s="79"/>
      <c r="D228" s="101"/>
      <c r="E228" s="37"/>
      <c r="F228" s="62"/>
      <c r="G228" s="56"/>
      <c r="H228" s="56"/>
      <c r="I228" s="81"/>
      <c r="J228" s="115"/>
      <c r="K228" s="115"/>
      <c r="L228" s="115"/>
    </row>
    <row r="229" spans="1:19" s="65" customFormat="1" ht="42.75" hidden="1" customHeight="1" x14ac:dyDescent="0.2">
      <c r="A229" s="100"/>
      <c r="B229" s="73" t="s">
        <v>426</v>
      </c>
      <c r="C229" s="79"/>
      <c r="D229" s="101"/>
      <c r="E229" s="37"/>
      <c r="F229" s="62"/>
      <c r="G229" s="56"/>
      <c r="H229" s="56"/>
      <c r="I229" s="63"/>
      <c r="J229" s="167"/>
      <c r="K229" s="167"/>
      <c r="L229" s="167"/>
    </row>
    <row r="230" spans="1:19" s="65" customFormat="1" ht="42.75" hidden="1" customHeight="1" x14ac:dyDescent="0.2">
      <c r="A230" s="102"/>
      <c r="B230" s="73" t="s">
        <v>427</v>
      </c>
      <c r="C230" s="77"/>
      <c r="D230" s="103"/>
      <c r="E230" s="39"/>
      <c r="F230" s="62"/>
      <c r="G230" s="56"/>
      <c r="H230" s="56"/>
      <c r="I230" s="81"/>
      <c r="J230" s="115"/>
      <c r="K230" s="115"/>
      <c r="L230" s="115"/>
    </row>
    <row r="231" spans="1:19" s="65" customFormat="1" ht="89.25" hidden="1" customHeight="1" x14ac:dyDescent="0.2">
      <c r="A231" s="69" t="s">
        <v>428</v>
      </c>
      <c r="B231" s="135" t="s">
        <v>429</v>
      </c>
      <c r="C231" s="59" t="s">
        <v>96</v>
      </c>
      <c r="D231" s="136" t="s">
        <v>97</v>
      </c>
      <c r="E231" s="35"/>
      <c r="F231" s="62"/>
      <c r="G231" s="56"/>
      <c r="H231" s="56"/>
      <c r="I231" s="36"/>
      <c r="J231" s="115"/>
      <c r="K231" s="115"/>
      <c r="L231" s="115"/>
    </row>
    <row r="232" spans="1:19" s="65" customFormat="1" ht="89.25" hidden="1" customHeight="1" x14ac:dyDescent="0.2">
      <c r="A232" s="102"/>
      <c r="B232" s="135" t="s">
        <v>331</v>
      </c>
      <c r="C232" s="73" t="s">
        <v>332</v>
      </c>
      <c r="D232" s="136" t="s">
        <v>97</v>
      </c>
      <c r="E232" s="39"/>
      <c r="F232" s="62"/>
      <c r="G232" s="56"/>
      <c r="H232" s="56"/>
      <c r="I232" s="40"/>
      <c r="J232" s="115"/>
      <c r="K232" s="115"/>
      <c r="L232" s="115"/>
    </row>
    <row r="233" spans="1:19" s="65" customFormat="1" hidden="1" x14ac:dyDescent="0.2">
      <c r="A233" s="47"/>
      <c r="B233" s="59"/>
      <c r="C233" s="59"/>
      <c r="D233" s="17"/>
      <c r="E233" s="18"/>
      <c r="F233" s="62"/>
      <c r="G233" s="56"/>
      <c r="H233" s="56"/>
      <c r="I233" s="64"/>
      <c r="J233" s="115"/>
      <c r="K233" s="115"/>
      <c r="L233" s="115"/>
    </row>
    <row r="234" spans="1:19" s="65" customFormat="1" hidden="1" x14ac:dyDescent="0.2">
      <c r="A234" s="47"/>
      <c r="B234" s="59"/>
      <c r="C234" s="119"/>
      <c r="D234" s="19"/>
      <c r="E234" s="18"/>
      <c r="F234" s="62"/>
      <c r="G234" s="62"/>
      <c r="H234" s="62"/>
      <c r="I234" s="105"/>
      <c r="J234" s="115"/>
    </row>
    <row r="235" spans="1:19" s="65" customFormat="1" hidden="1" x14ac:dyDescent="0.2">
      <c r="A235" s="41"/>
      <c r="B235" s="73"/>
      <c r="C235" s="137"/>
      <c r="D235" s="19"/>
      <c r="E235" s="18"/>
      <c r="F235" s="62"/>
      <c r="G235" s="62"/>
      <c r="H235" s="62"/>
      <c r="I235" s="105"/>
      <c r="J235" s="115"/>
    </row>
    <row r="236" spans="1:19" s="65" customFormat="1" hidden="1" x14ac:dyDescent="0.2">
      <c r="A236" s="41"/>
      <c r="B236" s="73"/>
      <c r="C236" s="137"/>
      <c r="D236" s="19"/>
      <c r="E236" s="18"/>
      <c r="F236" s="62"/>
      <c r="G236" s="62"/>
      <c r="H236" s="62"/>
      <c r="I236" s="105"/>
      <c r="J236" s="115"/>
    </row>
    <row r="237" spans="1:19" s="65" customFormat="1" hidden="1" x14ac:dyDescent="0.2">
      <c r="A237" s="41"/>
      <c r="B237" s="73"/>
      <c r="C237" s="137"/>
      <c r="D237" s="19"/>
      <c r="E237" s="18"/>
      <c r="F237" s="62"/>
      <c r="G237" s="62"/>
      <c r="H237" s="62"/>
      <c r="I237" s="105"/>
      <c r="J237" s="115"/>
    </row>
    <row r="238" spans="1:19" s="65" customFormat="1" hidden="1" x14ac:dyDescent="0.2">
      <c r="A238" s="41"/>
      <c r="B238" s="73"/>
      <c r="C238" s="137"/>
      <c r="D238" s="19"/>
      <c r="E238" s="18"/>
      <c r="F238" s="62"/>
      <c r="G238" s="62"/>
      <c r="H238" s="62"/>
      <c r="I238" s="105"/>
      <c r="J238" s="115"/>
    </row>
    <row r="239" spans="1:19" s="65" customFormat="1" hidden="1" x14ac:dyDescent="0.2">
      <c r="A239" s="41"/>
      <c r="B239" s="73"/>
      <c r="C239" s="137"/>
      <c r="D239" s="19"/>
      <c r="E239" s="18"/>
      <c r="F239" s="62"/>
      <c r="G239" s="62"/>
      <c r="H239" s="62"/>
      <c r="I239" s="105"/>
      <c r="J239" s="115"/>
    </row>
    <row r="240" spans="1:19" s="65" customFormat="1" hidden="1" x14ac:dyDescent="0.2">
      <c r="A240" s="41"/>
      <c r="B240" s="73"/>
      <c r="C240" s="137"/>
      <c r="D240" s="19"/>
      <c r="E240" s="18"/>
      <c r="F240" s="62"/>
      <c r="G240" s="62"/>
      <c r="H240" s="62"/>
      <c r="I240" s="105"/>
      <c r="J240" s="115"/>
    </row>
    <row r="241" spans="1:12" s="65" customFormat="1" hidden="1" x14ac:dyDescent="0.2">
      <c r="A241" s="41"/>
      <c r="B241" s="73"/>
      <c r="C241" s="137"/>
      <c r="D241" s="19"/>
      <c r="E241" s="18"/>
      <c r="F241" s="62"/>
      <c r="G241" s="62"/>
      <c r="H241" s="62"/>
      <c r="I241" s="105"/>
      <c r="J241" s="115"/>
    </row>
    <row r="242" spans="1:12" s="65" customFormat="1" hidden="1" x14ac:dyDescent="0.2">
      <c r="A242" s="41"/>
      <c r="B242" s="73"/>
      <c r="C242" s="137"/>
      <c r="D242" s="19"/>
      <c r="E242" s="18"/>
      <c r="F242" s="62"/>
      <c r="G242" s="62"/>
      <c r="H242" s="62"/>
      <c r="I242" s="105"/>
      <c r="J242" s="115"/>
    </row>
    <row r="243" spans="1:12" s="65" customFormat="1" hidden="1" x14ac:dyDescent="0.2">
      <c r="A243" s="41"/>
      <c r="B243" s="73"/>
      <c r="C243" s="137"/>
      <c r="D243" s="19"/>
      <c r="E243" s="18"/>
      <c r="F243" s="62"/>
      <c r="G243" s="62"/>
      <c r="H243" s="62"/>
      <c r="I243" s="105"/>
      <c r="J243" s="115"/>
    </row>
    <row r="244" spans="1:12" s="65" customFormat="1" hidden="1" x14ac:dyDescent="0.2">
      <c r="A244" s="41"/>
      <c r="B244" s="73"/>
      <c r="C244" s="137"/>
      <c r="D244" s="19"/>
      <c r="E244" s="18"/>
      <c r="F244" s="62"/>
      <c r="G244" s="62"/>
      <c r="H244" s="62"/>
      <c r="I244" s="105"/>
      <c r="J244" s="115"/>
    </row>
    <row r="245" spans="1:12" s="65" customFormat="1" hidden="1" x14ac:dyDescent="0.2">
      <c r="A245" s="41"/>
      <c r="B245" s="73"/>
      <c r="C245" s="137"/>
      <c r="D245" s="19"/>
      <c r="E245" s="18"/>
      <c r="F245" s="62"/>
      <c r="G245" s="62"/>
      <c r="H245" s="62"/>
      <c r="I245" s="105"/>
      <c r="J245" s="115"/>
    </row>
    <row r="246" spans="1:12" s="65" customFormat="1" hidden="1" x14ac:dyDescent="0.2">
      <c r="A246" s="41"/>
      <c r="B246" s="73"/>
      <c r="C246" s="137"/>
      <c r="D246" s="19"/>
      <c r="E246" s="18"/>
      <c r="F246" s="62"/>
      <c r="G246" s="62"/>
      <c r="H246" s="62"/>
      <c r="I246" s="105"/>
      <c r="J246" s="115"/>
    </row>
    <row r="247" spans="1:12" s="65" customFormat="1" hidden="1" x14ac:dyDescent="0.2">
      <c r="A247" s="41"/>
      <c r="B247" s="73"/>
      <c r="C247" s="137"/>
      <c r="D247" s="19"/>
      <c r="E247" s="18"/>
      <c r="F247" s="62"/>
      <c r="G247" s="62"/>
      <c r="H247" s="62"/>
      <c r="I247" s="105"/>
      <c r="J247" s="115"/>
    </row>
    <row r="248" spans="1:12" s="65" customFormat="1" hidden="1" x14ac:dyDescent="0.2">
      <c r="A248" s="41"/>
      <c r="B248" s="73"/>
      <c r="C248" s="137"/>
      <c r="D248" s="29"/>
      <c r="E248" s="18"/>
      <c r="F248" s="62"/>
      <c r="G248" s="62"/>
      <c r="H248" s="62"/>
      <c r="I248" s="57"/>
      <c r="J248" s="115"/>
    </row>
    <row r="249" spans="1:12" s="140" customFormat="1" ht="14.25" x14ac:dyDescent="0.2">
      <c r="A249" s="45" t="s">
        <v>430</v>
      </c>
      <c r="B249" s="45"/>
      <c r="C249" s="45"/>
      <c r="D249" s="45"/>
      <c r="E249" s="138"/>
      <c r="F249" s="24">
        <f t="shared" ref="F249:H249" si="24">SUM(F250:F251)</f>
        <v>0</v>
      </c>
      <c r="G249" s="23">
        <f t="shared" si="24"/>
        <v>0</v>
      </c>
      <c r="H249" s="23">
        <f t="shared" si="24"/>
        <v>0</v>
      </c>
      <c r="I249" s="139"/>
      <c r="J249" s="89"/>
      <c r="K249" s="89"/>
      <c r="L249" s="89"/>
    </row>
    <row r="250" spans="1:12" s="65" customFormat="1" ht="51" customHeight="1" x14ac:dyDescent="0.2">
      <c r="A250" s="69" t="s">
        <v>112</v>
      </c>
      <c r="B250" s="73" t="s">
        <v>431</v>
      </c>
      <c r="C250" s="60" t="s">
        <v>432</v>
      </c>
      <c r="D250" s="19" t="s">
        <v>97</v>
      </c>
      <c r="E250" s="35" t="s">
        <v>33</v>
      </c>
      <c r="F250" s="62">
        <v>-26000</v>
      </c>
      <c r="G250" s="62"/>
      <c r="H250" s="62"/>
      <c r="I250" s="63" t="s">
        <v>433</v>
      </c>
      <c r="J250" s="115"/>
    </row>
    <row r="251" spans="1:12" s="65" customFormat="1" ht="51" customHeight="1" x14ac:dyDescent="0.2">
      <c r="A251" s="102"/>
      <c r="B251" s="73" t="s">
        <v>434</v>
      </c>
      <c r="C251" s="77"/>
      <c r="D251" s="19" t="s">
        <v>189</v>
      </c>
      <c r="E251" s="39"/>
      <c r="F251" s="62">
        <v>26000</v>
      </c>
      <c r="G251" s="62"/>
      <c r="H251" s="62"/>
      <c r="I251" s="81"/>
      <c r="J251" s="115"/>
    </row>
    <row r="252" spans="1:12" s="65" customFormat="1" ht="105" x14ac:dyDescent="0.2">
      <c r="A252" s="47" t="s">
        <v>353</v>
      </c>
      <c r="B252" s="73" t="s">
        <v>292</v>
      </c>
      <c r="C252" s="116" t="s">
        <v>288</v>
      </c>
      <c r="D252" s="19" t="s">
        <v>435</v>
      </c>
      <c r="E252" s="35" t="s">
        <v>33</v>
      </c>
      <c r="F252" s="62">
        <f>-18591-30984.7</f>
        <v>-49575.7</v>
      </c>
      <c r="G252" s="62">
        <v>-19334.599999999999</v>
      </c>
      <c r="H252" s="62">
        <v>-20108</v>
      </c>
      <c r="I252" s="63" t="s">
        <v>436</v>
      </c>
      <c r="J252" s="115"/>
    </row>
    <row r="253" spans="1:12" s="65" customFormat="1" ht="120" x14ac:dyDescent="0.2">
      <c r="A253" s="47" t="s">
        <v>353</v>
      </c>
      <c r="B253" s="168" t="s">
        <v>437</v>
      </c>
      <c r="C253" s="29" t="s">
        <v>438</v>
      </c>
      <c r="D253" s="19" t="s">
        <v>435</v>
      </c>
      <c r="E253" s="37"/>
      <c r="F253" s="62">
        <v>18591</v>
      </c>
      <c r="G253" s="62">
        <v>19334.599999999999</v>
      </c>
      <c r="H253" s="62">
        <v>20108</v>
      </c>
      <c r="I253" s="80"/>
      <c r="J253" s="115"/>
    </row>
    <row r="254" spans="1:12" s="65" customFormat="1" ht="105" x14ac:dyDescent="0.2">
      <c r="A254" s="41" t="s">
        <v>353</v>
      </c>
      <c r="B254" s="168" t="s">
        <v>439</v>
      </c>
      <c r="C254" s="29" t="s">
        <v>440</v>
      </c>
      <c r="D254" s="29" t="s">
        <v>435</v>
      </c>
      <c r="E254" s="39"/>
      <c r="F254" s="62">
        <v>30984.7</v>
      </c>
      <c r="G254" s="62"/>
      <c r="H254" s="62"/>
      <c r="I254" s="81"/>
      <c r="J254" s="115"/>
    </row>
    <row r="255" spans="1:12" s="65" customFormat="1" x14ac:dyDescent="0.2">
      <c r="A255" s="47"/>
      <c r="B255" s="28"/>
      <c r="C255" s="116"/>
      <c r="D255" s="17"/>
      <c r="E255" s="18"/>
      <c r="F255" s="62"/>
      <c r="G255" s="62"/>
      <c r="H255" s="62"/>
      <c r="I255" s="57"/>
      <c r="J255" s="115"/>
    </row>
    <row r="256" spans="1:12" s="26" customFormat="1" x14ac:dyDescent="0.2">
      <c r="A256" s="141"/>
      <c r="B256" s="142" t="s">
        <v>441</v>
      </c>
      <c r="C256" s="142"/>
      <c r="D256" s="143"/>
      <c r="E256" s="22"/>
      <c r="F256" s="56">
        <f t="shared" ref="F256:H256" si="25">F5+F30+F34</f>
        <v>2929.6999999999985</v>
      </c>
      <c r="G256" s="56">
        <f t="shared" si="25"/>
        <v>-31182.1</v>
      </c>
      <c r="H256" s="56">
        <f t="shared" si="25"/>
        <v>-31585.3</v>
      </c>
      <c r="I256" s="144"/>
      <c r="J256" s="12"/>
    </row>
    <row r="257" spans="1:19" s="26" customFormat="1" x14ac:dyDescent="0.2">
      <c r="A257" s="141"/>
      <c r="B257" s="142" t="s">
        <v>442</v>
      </c>
      <c r="C257" s="142"/>
      <c r="D257" s="143"/>
      <c r="E257" s="22"/>
      <c r="F257" s="56">
        <f t="shared" ref="F257:H257" si="26">F37</f>
        <v>407392.59999999992</v>
      </c>
      <c r="G257" s="56">
        <f t="shared" si="26"/>
        <v>-66238.599999999991</v>
      </c>
      <c r="H257" s="56">
        <f t="shared" si="26"/>
        <v>-19227.000000000004</v>
      </c>
      <c r="I257" s="144"/>
      <c r="J257" s="12"/>
    </row>
    <row r="262" spans="1:19" s="152" customFormat="1" x14ac:dyDescent="0.25">
      <c r="A262" s="147"/>
      <c r="B262" s="149"/>
      <c r="C262" s="145"/>
      <c r="D262" s="150"/>
      <c r="E262" s="151"/>
      <c r="I262" s="148"/>
      <c r="J262" s="146"/>
      <c r="K262" s="146"/>
      <c r="L262" s="146"/>
      <c r="M262" s="146"/>
      <c r="N262" s="146"/>
      <c r="O262" s="146"/>
      <c r="P262" s="146"/>
      <c r="Q262" s="146"/>
      <c r="R262" s="146"/>
      <c r="S262" s="146"/>
    </row>
    <row r="263" spans="1:19" s="152" customFormat="1" x14ac:dyDescent="0.25">
      <c r="A263" s="147"/>
      <c r="B263" s="149"/>
      <c r="C263" s="145"/>
      <c r="D263" s="150"/>
      <c r="E263" s="151"/>
      <c r="I263" s="148"/>
      <c r="J263" s="146"/>
      <c r="K263" s="146"/>
      <c r="L263" s="146"/>
      <c r="M263" s="146"/>
      <c r="N263" s="146"/>
      <c r="O263" s="146"/>
      <c r="P263" s="146"/>
      <c r="Q263" s="146"/>
      <c r="R263" s="146"/>
      <c r="S263" s="146"/>
    </row>
    <row r="270" spans="1:19" s="152" customFormat="1" x14ac:dyDescent="0.25">
      <c r="A270" s="147"/>
      <c r="B270" s="149"/>
      <c r="C270" s="145"/>
      <c r="D270" s="150"/>
      <c r="E270" s="151"/>
      <c r="I270" s="148"/>
      <c r="J270" s="146"/>
      <c r="K270" s="146"/>
      <c r="L270" s="146"/>
      <c r="M270" s="146"/>
      <c r="N270" s="146"/>
      <c r="O270" s="146"/>
      <c r="P270" s="146"/>
      <c r="Q270" s="146"/>
      <c r="R270" s="146"/>
      <c r="S270" s="146"/>
    </row>
  </sheetData>
  <mergeCells count="119">
    <mergeCell ref="E252:E254"/>
    <mergeCell ref="I252:I254"/>
    <mergeCell ref="B256:C256"/>
    <mergeCell ref="B257:C257"/>
    <mergeCell ref="A231:A232"/>
    <mergeCell ref="E231:E232"/>
    <mergeCell ref="I231:I232"/>
    <mergeCell ref="A249:D249"/>
    <mergeCell ref="A250:A251"/>
    <mergeCell ref="C250:C251"/>
    <mergeCell ref="E250:E251"/>
    <mergeCell ref="I250:I251"/>
    <mergeCell ref="J225:S225"/>
    <mergeCell ref="A227:A230"/>
    <mergeCell ref="C227:C230"/>
    <mergeCell ref="D227:D230"/>
    <mergeCell ref="E227:E230"/>
    <mergeCell ref="I227:I228"/>
    <mergeCell ref="J227:L227"/>
    <mergeCell ref="I229:I230"/>
    <mergeCell ref="J229:L229"/>
    <mergeCell ref="A220:D220"/>
    <mergeCell ref="C221:C222"/>
    <mergeCell ref="E221:E222"/>
    <mergeCell ref="I221:I222"/>
    <mergeCell ref="A224:D224"/>
    <mergeCell ref="A225:A226"/>
    <mergeCell ref="C225:C226"/>
    <mergeCell ref="E225:E226"/>
    <mergeCell ref="I225:I226"/>
    <mergeCell ref="A207:A215"/>
    <mergeCell ref="C207:C211"/>
    <mergeCell ref="E207:E215"/>
    <mergeCell ref="C213:C214"/>
    <mergeCell ref="A216:A218"/>
    <mergeCell ref="C216:C217"/>
    <mergeCell ref="A197:D197"/>
    <mergeCell ref="A198:A201"/>
    <mergeCell ref="D198:D201"/>
    <mergeCell ref="E198:E201"/>
    <mergeCell ref="I198:I201"/>
    <mergeCell ref="A203:D203"/>
    <mergeCell ref="C182:C183"/>
    <mergeCell ref="E182:E183"/>
    <mergeCell ref="C184:C185"/>
    <mergeCell ref="A187:D187"/>
    <mergeCell ref="A190:D190"/>
    <mergeCell ref="C191:C195"/>
    <mergeCell ref="A167:D167"/>
    <mergeCell ref="J168:K168"/>
    <mergeCell ref="E169:E170"/>
    <mergeCell ref="J171:K171"/>
    <mergeCell ref="C172:C179"/>
    <mergeCell ref="A181:D181"/>
    <mergeCell ref="A146:D146"/>
    <mergeCell ref="C148:C152"/>
    <mergeCell ref="A155:D155"/>
    <mergeCell ref="C156:C157"/>
    <mergeCell ref="J156:K156"/>
    <mergeCell ref="A158:A161"/>
    <mergeCell ref="B158:B161"/>
    <mergeCell ref="C158:C165"/>
    <mergeCell ref="D158:D161"/>
    <mergeCell ref="E158:E161"/>
    <mergeCell ref="A134:D134"/>
    <mergeCell ref="C136:C138"/>
    <mergeCell ref="E137:E138"/>
    <mergeCell ref="I137:I138"/>
    <mergeCell ref="A140:D140"/>
    <mergeCell ref="C141:C144"/>
    <mergeCell ref="C113:C114"/>
    <mergeCell ref="C115:C119"/>
    <mergeCell ref="E117:E118"/>
    <mergeCell ref="A122:D122"/>
    <mergeCell ref="C123:C130"/>
    <mergeCell ref="C131:C132"/>
    <mergeCell ref="C87:C88"/>
    <mergeCell ref="C89:C90"/>
    <mergeCell ref="A92:D92"/>
    <mergeCell ref="C93:C95"/>
    <mergeCell ref="C96:C110"/>
    <mergeCell ref="A112:D112"/>
    <mergeCell ref="J53:S53"/>
    <mergeCell ref="A56:D56"/>
    <mergeCell ref="C59:C84"/>
    <mergeCell ref="E61:E72"/>
    <mergeCell ref="I61:I72"/>
    <mergeCell ref="A86:D86"/>
    <mergeCell ref="A49:A51"/>
    <mergeCell ref="C49:C51"/>
    <mergeCell ref="D49:D51"/>
    <mergeCell ref="E49:E51"/>
    <mergeCell ref="I49:I51"/>
    <mergeCell ref="C53:C54"/>
    <mergeCell ref="I40:I41"/>
    <mergeCell ref="A43:D43"/>
    <mergeCell ref="A45:A48"/>
    <mergeCell ref="C45:C47"/>
    <mergeCell ref="E45:E48"/>
    <mergeCell ref="I45:I47"/>
    <mergeCell ref="A38:D38"/>
    <mergeCell ref="A39:D39"/>
    <mergeCell ref="A40:A41"/>
    <mergeCell ref="C40:C41"/>
    <mergeCell ref="D40:D41"/>
    <mergeCell ref="E40:E41"/>
    <mergeCell ref="C18:C19"/>
    <mergeCell ref="C25:C26"/>
    <mergeCell ref="A30:D30"/>
    <mergeCell ref="C31:C32"/>
    <mergeCell ref="A34:D34"/>
    <mergeCell ref="A37:D37"/>
    <mergeCell ref="B1:I1"/>
    <mergeCell ref="A3:F3"/>
    <mergeCell ref="G3:H3"/>
    <mergeCell ref="I3:I4"/>
    <mergeCell ref="A5:D5"/>
    <mergeCell ref="E10:E13"/>
    <mergeCell ref="I10:I13"/>
  </mergeCells>
  <printOptions horizontalCentered="1"/>
  <pageMargins left="0.25" right="0.25" top="0.75" bottom="0.75" header="0.3" footer="0.3"/>
  <pageSetup paperSize="9" scale="60" fitToHeight="0" orientation="landscape" horizontalDpi="4294967295" verticalDpi="4294967295" r:id="rId1"/>
  <headerFooter alignWithMargins="0"/>
  <rowBreaks count="12" manualBreakCount="12">
    <brk id="29" max="15" man="1"/>
    <brk id="79" max="15" man="1"/>
    <brk id="85" max="15" man="1"/>
    <brk id="91" max="15" man="1"/>
    <brk id="103" max="15" man="1"/>
    <brk id="139" max="15" man="1"/>
    <brk id="145" max="15" man="1"/>
    <brk id="164" max="15" man="1"/>
    <brk id="175" max="15" man="1"/>
    <brk id="186" max="15" man="1"/>
    <brk id="194" max="15" man="1"/>
    <brk id="22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Перв.поправки</vt:lpstr>
      <vt:lpstr>Перв.поправки!Заголовки_для_печати</vt:lpstr>
      <vt:lpstr>Перв.поправки!Область_печати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Батманова Светлана Юрьевна</dc:creator>
  <cp:lastModifiedBy>Батманова Светлана Юрьевна</cp:lastModifiedBy>
  <cp:lastPrinted>2025-02-27T12:19:11Z</cp:lastPrinted>
  <dcterms:created xsi:type="dcterms:W3CDTF">2025-02-27T12:18:15Z</dcterms:created>
  <dcterms:modified xsi:type="dcterms:W3CDTF">2025-02-27T12:19:15Z</dcterms:modified>
</cp:coreProperties>
</file>